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4875" activeTab="3"/>
  </bookViews>
  <sheets>
    <sheet name="ТЭРО-18   18-19 уч.г." sheetId="10" r:id="rId1"/>
    <sheet name="ТЭРО-18  19-20 уч.г" sheetId="2" r:id="rId2"/>
    <sheet name="ТЭРО-18   20-21 уч.г" sheetId="4" r:id="rId3"/>
    <sheet name="ТЭРО-18  22-22 уч.г" sheetId="7" r:id="rId4"/>
    <sheet name="Лист2" sheetId="9" r:id="rId5"/>
  </sheets>
  <definedNames>
    <definedName name="_ftn1" localSheetId="0">'ТЭРО-18   18-19 уч.г.'!$A$115</definedName>
    <definedName name="_ftnref1" localSheetId="0">'ТЭРО-18   18-19 уч.г.'!$AB$3</definedName>
  </definedNames>
  <calcPr calcId="144525"/>
  <fileRecoveryPr repairLoad="1"/>
</workbook>
</file>

<file path=xl/calcChain.xml><?xml version="1.0" encoding="utf-8"?>
<calcChain xmlns="http://schemas.openxmlformats.org/spreadsheetml/2006/main">
  <c r="BE11" i="7" l="1"/>
  <c r="BE12" i="7"/>
  <c r="BE13" i="7"/>
  <c r="BE18" i="7"/>
  <c r="BE19" i="7"/>
  <c r="BE20" i="7"/>
  <c r="BE21" i="7"/>
  <c r="BE24" i="7"/>
  <c r="BE25" i="7"/>
  <c r="BE26" i="7"/>
  <c r="BE27" i="7"/>
  <c r="BE28" i="7"/>
  <c r="BE29" i="7"/>
  <c r="BE30" i="7"/>
  <c r="BE31" i="7"/>
  <c r="BE34" i="7"/>
  <c r="BE35" i="7"/>
  <c r="BE36" i="7"/>
  <c r="BE39" i="7"/>
  <c r="BE40" i="7"/>
  <c r="BE41" i="7"/>
  <c r="BE42" i="7"/>
  <c r="BE43" i="7"/>
  <c r="AJ11" i="7"/>
  <c r="AJ12" i="7"/>
  <c r="AJ13" i="7"/>
  <c r="AJ18" i="7"/>
  <c r="AJ19" i="7"/>
  <c r="AJ20" i="7"/>
  <c r="AJ21" i="7"/>
  <c r="AJ24" i="7"/>
  <c r="AJ25" i="7"/>
  <c r="AJ26" i="7"/>
  <c r="AJ27" i="7"/>
  <c r="AJ28" i="7"/>
  <c r="AJ29" i="7"/>
  <c r="AJ41" i="7"/>
  <c r="AJ42" i="7"/>
  <c r="AJ46" i="7"/>
  <c r="AJ47" i="7"/>
  <c r="AJ48" i="7"/>
  <c r="V11" i="7"/>
  <c r="V12" i="7"/>
  <c r="V13" i="7"/>
  <c r="V24" i="7"/>
  <c r="V25" i="7"/>
  <c r="V26" i="7"/>
  <c r="V27" i="7"/>
  <c r="V28" i="7"/>
  <c r="V29" i="7"/>
  <c r="V34" i="7"/>
  <c r="V35" i="7"/>
  <c r="V39" i="7"/>
  <c r="V40" i="7"/>
  <c r="V46" i="7"/>
  <c r="V47" i="7"/>
  <c r="BE10" i="4"/>
  <c r="BE11" i="4"/>
  <c r="BE12" i="4"/>
  <c r="BE13" i="4"/>
  <c r="BE14" i="4"/>
  <c r="BE19" i="4"/>
  <c r="BE20" i="4"/>
  <c r="BE21" i="4"/>
  <c r="BE22" i="4"/>
  <c r="BE23" i="4"/>
  <c r="BE24" i="4"/>
  <c r="BE25" i="4"/>
  <c r="BE26" i="4"/>
  <c r="BE29" i="4"/>
  <c r="BE30" i="4"/>
  <c r="BE31" i="4"/>
  <c r="BE32" i="4"/>
  <c r="BE33" i="4"/>
  <c r="BE34" i="4"/>
  <c r="BE36" i="4"/>
  <c r="BE37" i="4"/>
  <c r="BE40" i="4"/>
  <c r="BE41" i="4"/>
  <c r="BE42" i="4"/>
  <c r="BE45" i="4"/>
  <c r="BE46" i="4"/>
  <c r="BE49" i="4"/>
  <c r="BE50" i="4"/>
  <c r="BE51" i="4"/>
  <c r="BE52" i="4"/>
  <c r="BE54" i="4"/>
  <c r="BE9" i="4"/>
  <c r="AV10" i="4"/>
  <c r="AV11" i="4"/>
  <c r="AV12" i="4"/>
  <c r="AV13" i="4"/>
  <c r="AV14" i="4"/>
  <c r="AV20" i="4"/>
  <c r="AV21" i="4"/>
  <c r="AV22" i="4"/>
  <c r="AV25" i="4"/>
  <c r="AV26" i="4"/>
  <c r="AV29" i="4"/>
  <c r="AV30" i="4"/>
  <c r="AV31" i="4"/>
  <c r="AV32" i="4"/>
  <c r="AV33" i="4"/>
  <c r="AV34" i="4"/>
  <c r="AV45" i="4"/>
  <c r="AV46" i="4"/>
  <c r="AV49" i="4"/>
  <c r="AV50" i="4"/>
  <c r="AV54" i="4"/>
  <c r="AV9" i="4"/>
  <c r="U12" i="4"/>
  <c r="U13" i="4"/>
  <c r="U14" i="4"/>
  <c r="U19" i="4"/>
  <c r="U20" i="4"/>
  <c r="U21" i="4"/>
  <c r="U22" i="4"/>
  <c r="U23" i="4"/>
  <c r="U24" i="4"/>
  <c r="U25" i="4"/>
  <c r="U26" i="4"/>
  <c r="U29" i="4"/>
  <c r="U30" i="4"/>
  <c r="U33" i="4"/>
  <c r="U34" i="4"/>
  <c r="U40" i="4"/>
  <c r="U41" i="4"/>
  <c r="U49" i="4"/>
  <c r="U50" i="4"/>
  <c r="U53" i="4"/>
  <c r="U54" i="4"/>
  <c r="U55" i="4"/>
  <c r="U11" i="4"/>
  <c r="BE57" i="2"/>
  <c r="BE58" i="2"/>
  <c r="AU14" i="2"/>
  <c r="AU15" i="2"/>
  <c r="AU16" i="2"/>
  <c r="AU17" i="2"/>
  <c r="AU18" i="2"/>
  <c r="AU23" i="2"/>
  <c r="AU24" i="2"/>
  <c r="AU25" i="2"/>
  <c r="AU26" i="2"/>
  <c r="AU29" i="2"/>
  <c r="AU30" i="2"/>
  <c r="AU33" i="2"/>
  <c r="AU34" i="2"/>
  <c r="AU37" i="2"/>
  <c r="AU38" i="2"/>
  <c r="AU39" i="2"/>
  <c r="AU40" i="2"/>
  <c r="AU43" i="2"/>
  <c r="AU44" i="2"/>
  <c r="AU45" i="2"/>
  <c r="AU46" i="2"/>
  <c r="AU51" i="2"/>
  <c r="AU52" i="2"/>
  <c r="AU53" i="2"/>
  <c r="AU54" i="2"/>
  <c r="AU56" i="2"/>
  <c r="AU57" i="2"/>
  <c r="AU58" i="2"/>
  <c r="BE55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B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AS57" i="2" l="1"/>
  <c r="AS58" i="2"/>
  <c r="AR57" i="2"/>
  <c r="AR58" i="2"/>
  <c r="AQ57" i="2"/>
  <c r="AQ58" i="2"/>
  <c r="AP57" i="2"/>
  <c r="AP58" i="2"/>
  <c r="R46" i="7"/>
  <c r="H53" i="4"/>
  <c r="AU13" i="2"/>
  <c r="AJ10" i="7" l="1"/>
  <c r="V10" i="7"/>
  <c r="BE10" i="7" s="1"/>
  <c r="L47" i="7"/>
  <c r="M47" i="7"/>
  <c r="N47" i="7"/>
  <c r="O47" i="7"/>
  <c r="P47" i="7"/>
  <c r="Q47" i="7"/>
  <c r="R47" i="7"/>
  <c r="X47" i="7"/>
  <c r="Y47" i="7"/>
  <c r="Z47" i="7"/>
  <c r="AA47" i="7"/>
  <c r="AB47" i="7"/>
  <c r="AC47" i="7"/>
  <c r="AD47" i="7"/>
  <c r="AE47" i="7"/>
  <c r="AF47" i="7"/>
  <c r="K47" i="7"/>
  <c r="L46" i="7"/>
  <c r="L48" i="7" s="1"/>
  <c r="M46" i="7"/>
  <c r="N46" i="7"/>
  <c r="N48" i="7" s="1"/>
  <c r="O46" i="7"/>
  <c r="P46" i="7"/>
  <c r="P48" i="7" s="1"/>
  <c r="Q46" i="7"/>
  <c r="R48" i="7"/>
  <c r="X46" i="7"/>
  <c r="X48" i="7" s="1"/>
  <c r="Y46" i="7"/>
  <c r="Z46" i="7"/>
  <c r="Z48" i="7" s="1"/>
  <c r="AA46" i="7"/>
  <c r="AB46" i="7"/>
  <c r="AB48" i="7" s="1"/>
  <c r="AC46" i="7"/>
  <c r="AD46" i="7"/>
  <c r="AD48" i="7" s="1"/>
  <c r="AE46" i="7"/>
  <c r="AF46" i="7"/>
  <c r="AF48" i="7" s="1"/>
  <c r="K46" i="7"/>
  <c r="K48" i="7" s="1"/>
  <c r="F54" i="4"/>
  <c r="G54" i="4"/>
  <c r="H54" i="4"/>
  <c r="K54" i="4"/>
  <c r="L54" i="4"/>
  <c r="M54" i="4"/>
  <c r="N54" i="4"/>
  <c r="P54" i="4"/>
  <c r="Q54" i="4"/>
  <c r="S54" i="4"/>
  <c r="T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E54" i="4"/>
  <c r="F53" i="4"/>
  <c r="F55" i="4" s="1"/>
  <c r="G53" i="4"/>
  <c r="G55" i="4" s="1"/>
  <c r="H55" i="4"/>
  <c r="K53" i="4"/>
  <c r="L53" i="4"/>
  <c r="L55" i="4" s="1"/>
  <c r="M53" i="4"/>
  <c r="M55" i="4" s="1"/>
  <c r="N53" i="4"/>
  <c r="N55" i="4" s="1"/>
  <c r="P53" i="4"/>
  <c r="P55" i="4" s="1"/>
  <c r="Q53" i="4"/>
  <c r="Q55" i="4" s="1"/>
  <c r="S53" i="4"/>
  <c r="S55" i="4" s="1"/>
  <c r="T53" i="4"/>
  <c r="X53" i="4"/>
  <c r="X55" i="4" s="1"/>
  <c r="Y53" i="4"/>
  <c r="Z53" i="4"/>
  <c r="Z55" i="4" s="1"/>
  <c r="AA53" i="4"/>
  <c r="AA55" i="4" s="1"/>
  <c r="AB53" i="4"/>
  <c r="AB55" i="4" s="1"/>
  <c r="AC53" i="4"/>
  <c r="AC55" i="4" s="1"/>
  <c r="AD53" i="4"/>
  <c r="AD55" i="4" s="1"/>
  <c r="AE53" i="4"/>
  <c r="AE55" i="4" s="1"/>
  <c r="AF53" i="4"/>
  <c r="AG53" i="4"/>
  <c r="AG55" i="4" s="1"/>
  <c r="AH53" i="4"/>
  <c r="AI53" i="4"/>
  <c r="AJ53" i="4"/>
  <c r="AJ55" i="4" s="1"/>
  <c r="AK53" i="4"/>
  <c r="AK55" i="4" s="1"/>
  <c r="E53" i="4"/>
  <c r="E55" i="4" s="1"/>
  <c r="AH57" i="2"/>
  <c r="AI57" i="2"/>
  <c r="AJ57" i="2"/>
  <c r="AK57" i="2"/>
  <c r="AL57" i="2"/>
  <c r="AM57" i="2"/>
  <c r="AN57" i="2"/>
  <c r="AO57" i="2"/>
  <c r="X57" i="2"/>
  <c r="Y57" i="2"/>
  <c r="Z57" i="2"/>
  <c r="AA57" i="2"/>
  <c r="AB57" i="2"/>
  <c r="AC57" i="2"/>
  <c r="AD57" i="2"/>
  <c r="AE57" i="2"/>
  <c r="AF57" i="2"/>
  <c r="AG57" i="2"/>
  <c r="AM58" i="2"/>
  <c r="AO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E57" i="2"/>
  <c r="E56" i="2"/>
  <c r="U12" i="2"/>
  <c r="BE12" i="2" s="1"/>
  <c r="U13" i="2"/>
  <c r="U14" i="2"/>
  <c r="U15" i="2"/>
  <c r="BE15" i="2" s="1"/>
  <c r="U16" i="2"/>
  <c r="U21" i="2"/>
  <c r="BE21" i="2" s="1"/>
  <c r="U22" i="2"/>
  <c r="U25" i="2"/>
  <c r="U26" i="2"/>
  <c r="U29" i="2"/>
  <c r="U30" i="2"/>
  <c r="U31" i="2"/>
  <c r="BE31" i="2" s="1"/>
  <c r="U32" i="2"/>
  <c r="U33" i="2"/>
  <c r="U34" i="2"/>
  <c r="U35" i="2"/>
  <c r="BE35" i="2" s="1"/>
  <c r="U36" i="2"/>
  <c r="U39" i="2"/>
  <c r="U40" i="2"/>
  <c r="U41" i="2"/>
  <c r="BE41" i="2" s="1"/>
  <c r="U42" i="2"/>
  <c r="U11" i="2"/>
  <c r="BE11" i="2" s="1"/>
  <c r="AH55" i="4" l="1"/>
  <c r="AV55" i="4" s="1"/>
  <c r="BE55" i="4" s="1"/>
  <c r="AV53" i="4"/>
  <c r="BE53" i="4" s="1"/>
  <c r="O58" i="2"/>
  <c r="K58" i="2"/>
  <c r="I58" i="2"/>
  <c r="G58" i="2"/>
  <c r="T58" i="2"/>
  <c r="AI55" i="4"/>
  <c r="AC48" i="7"/>
  <c r="AA48" i="7"/>
  <c r="Y48" i="7"/>
  <c r="BE47" i="7"/>
  <c r="M48" i="7"/>
  <c r="Q48" i="7"/>
  <c r="O48" i="7"/>
  <c r="AF55" i="4"/>
  <c r="M58" i="2"/>
  <c r="K55" i="4"/>
  <c r="AE48" i="7"/>
  <c r="Q58" i="2"/>
  <c r="T55" i="4"/>
  <c r="S58" i="2"/>
  <c r="AN58" i="2"/>
  <c r="N58" i="2"/>
  <c r="P58" i="2"/>
  <c r="R58" i="2"/>
  <c r="L58" i="2"/>
  <c r="BE46" i="7"/>
  <c r="Y55" i="4"/>
  <c r="BE53" i="2"/>
  <c r="BE51" i="2"/>
  <c r="BE45" i="2"/>
  <c r="BE43" i="2"/>
  <c r="BE39" i="2"/>
  <c r="BE37" i="2"/>
  <c r="BE33" i="2"/>
  <c r="BE29" i="2"/>
  <c r="BE25" i="2"/>
  <c r="BE23" i="2"/>
  <c r="BE17" i="2"/>
  <c r="X58" i="2"/>
  <c r="BE13" i="2"/>
  <c r="J58" i="2"/>
  <c r="H58" i="2"/>
  <c r="F58" i="2"/>
  <c r="E58" i="2"/>
  <c r="U57" i="2"/>
  <c r="Y58" i="2"/>
  <c r="BE54" i="2"/>
  <c r="BE52" i="2"/>
  <c r="BE46" i="2"/>
  <c r="BE44" i="2"/>
  <c r="BE42" i="2"/>
  <c r="BE40" i="2"/>
  <c r="BE38" i="2"/>
  <c r="BE36" i="2"/>
  <c r="BE34" i="2"/>
  <c r="BE32" i="2"/>
  <c r="BE30" i="2"/>
  <c r="BE26" i="2"/>
  <c r="BE24" i="2"/>
  <c r="BE22" i="2"/>
  <c r="BE18" i="2"/>
  <c r="BE16" i="2"/>
  <c r="BE14" i="2"/>
  <c r="BE48" i="7" l="1"/>
  <c r="V48" i="7"/>
  <c r="U58" i="2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X57" i="10"/>
  <c r="Y56" i="10"/>
  <c r="Z56" i="10"/>
  <c r="AA56" i="10"/>
  <c r="AB56" i="10"/>
  <c r="AC56" i="10"/>
  <c r="AD56" i="10"/>
  <c r="AE56" i="10"/>
  <c r="AF56" i="10"/>
  <c r="AG56" i="10"/>
  <c r="AH56" i="10"/>
  <c r="AI56" i="10"/>
  <c r="AJ56" i="10"/>
  <c r="AK56" i="10"/>
  <c r="AL56" i="10"/>
  <c r="AM56" i="10"/>
  <c r="AN56" i="10"/>
  <c r="AO56" i="10"/>
  <c r="AP56" i="10"/>
  <c r="AQ56" i="10"/>
  <c r="AR56" i="10"/>
  <c r="AS56" i="10"/>
  <c r="X56" i="10"/>
  <c r="AT31" i="10"/>
  <c r="AT32" i="10"/>
  <c r="AT33" i="10"/>
  <c r="BE33" i="10" s="1"/>
  <c r="BE32" i="10" l="1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AR58" i="10"/>
  <c r="AP58" i="10"/>
  <c r="AN58" i="10"/>
  <c r="AL58" i="10"/>
  <c r="AJ58" i="10"/>
  <c r="AH58" i="10"/>
  <c r="AF58" i="10"/>
  <c r="AD58" i="10"/>
  <c r="AB58" i="10"/>
  <c r="Z58" i="10"/>
  <c r="X58" i="10"/>
  <c r="U56" i="10"/>
  <c r="U58" i="10" s="1"/>
  <c r="T56" i="10"/>
  <c r="T58" i="10" s="1"/>
  <c r="S56" i="10"/>
  <c r="S58" i="10" s="1"/>
  <c r="R56" i="10"/>
  <c r="R58" i="10" s="1"/>
  <c r="Q56" i="10"/>
  <c r="Q58" i="10" s="1"/>
  <c r="P56" i="10"/>
  <c r="P58" i="10" s="1"/>
  <c r="O56" i="10"/>
  <c r="O58" i="10" s="1"/>
  <c r="N56" i="10"/>
  <c r="N58" i="10" s="1"/>
  <c r="M56" i="10"/>
  <c r="M58" i="10" s="1"/>
  <c r="L56" i="10"/>
  <c r="L58" i="10" s="1"/>
  <c r="K56" i="10"/>
  <c r="K58" i="10" s="1"/>
  <c r="J56" i="10"/>
  <c r="J58" i="10" s="1"/>
  <c r="I56" i="10"/>
  <c r="I58" i="10" s="1"/>
  <c r="H56" i="10"/>
  <c r="H58" i="10" s="1"/>
  <c r="G56" i="10"/>
  <c r="G58" i="10" s="1"/>
  <c r="F56" i="10"/>
  <c r="E56" i="10"/>
  <c r="E58" i="10" s="1"/>
  <c r="AT41" i="10"/>
  <c r="BE41" i="10" s="1"/>
  <c r="AT40" i="10"/>
  <c r="BE40" i="10" s="1"/>
  <c r="AT39" i="10"/>
  <c r="V39" i="10"/>
  <c r="AT38" i="10"/>
  <c r="V38" i="10"/>
  <c r="AT37" i="10"/>
  <c r="V37" i="10"/>
  <c r="AT36" i="10"/>
  <c r="V36" i="10"/>
  <c r="AT35" i="10"/>
  <c r="V35" i="10"/>
  <c r="AT34" i="10"/>
  <c r="V34" i="10"/>
  <c r="BE31" i="10"/>
  <c r="AT30" i="10"/>
  <c r="BE30" i="10" s="1"/>
  <c r="V29" i="10"/>
  <c r="BE29" i="10" s="1"/>
  <c r="V28" i="10"/>
  <c r="BE28" i="10" s="1"/>
  <c r="AT27" i="10"/>
  <c r="V27" i="10"/>
  <c r="AT26" i="10"/>
  <c r="V26" i="10"/>
  <c r="AT25" i="10"/>
  <c r="V25" i="10"/>
  <c r="AT24" i="10"/>
  <c r="V24" i="10"/>
  <c r="V23" i="10"/>
  <c r="BE23" i="10" s="1"/>
  <c r="V22" i="10"/>
  <c r="BE22" i="10" s="1"/>
  <c r="AT21" i="10"/>
  <c r="V21" i="10"/>
  <c r="AT20" i="10"/>
  <c r="V20" i="10"/>
  <c r="AT19" i="10"/>
  <c r="V19" i="10"/>
  <c r="AT18" i="10"/>
  <c r="V18" i="10"/>
  <c r="AT17" i="10"/>
  <c r="V17" i="10"/>
  <c r="AT16" i="10"/>
  <c r="V16" i="10"/>
  <c r="AT15" i="10"/>
  <c r="V15" i="10"/>
  <c r="AT14" i="10"/>
  <c r="V14" i="10"/>
  <c r="AT13" i="10"/>
  <c r="V13" i="10"/>
  <c r="AT12" i="10"/>
  <c r="V12" i="10"/>
  <c r="AT11" i="10"/>
  <c r="V11" i="10"/>
  <c r="AT10" i="10"/>
  <c r="V10" i="10"/>
  <c r="V56" i="10" s="1"/>
  <c r="BE34" i="10" l="1"/>
  <c r="F58" i="10"/>
  <c r="V58" i="10" s="1"/>
  <c r="AT57" i="10"/>
  <c r="AT56" i="10"/>
  <c r="BE56" i="10" s="1"/>
  <c r="V57" i="10"/>
  <c r="BE57" i="10" s="1"/>
  <c r="BE12" i="10"/>
  <c r="BE13" i="10"/>
  <c r="BE14" i="10"/>
  <c r="BE15" i="10"/>
  <c r="BE16" i="10"/>
  <c r="BE19" i="10"/>
  <c r="BE20" i="10"/>
  <c r="BE21" i="10"/>
  <c r="BE24" i="10"/>
  <c r="BE25" i="10"/>
  <c r="BE26" i="10"/>
  <c r="BE27" i="10"/>
  <c r="BE35" i="10"/>
  <c r="BE36" i="10"/>
  <c r="BE37" i="10"/>
  <c r="BE38" i="10"/>
  <c r="BE39" i="10"/>
  <c r="Y58" i="10"/>
  <c r="AC58" i="10"/>
  <c r="AE58" i="10"/>
  <c r="AI58" i="10"/>
  <c r="AK58" i="10"/>
  <c r="AQ58" i="10"/>
  <c r="AS58" i="10"/>
  <c r="AA58" i="10"/>
  <c r="AO58" i="10"/>
  <c r="AM58" i="10"/>
  <c r="BE18" i="10"/>
  <c r="AG58" i="10"/>
  <c r="BE17" i="10"/>
  <c r="BE10" i="10"/>
  <c r="BE11" i="10"/>
  <c r="AT58" i="10" l="1"/>
  <c r="BE58" i="10" s="1"/>
</calcChain>
</file>

<file path=xl/sharedStrings.xml><?xml version="1.0" encoding="utf-8"?>
<sst xmlns="http://schemas.openxmlformats.org/spreadsheetml/2006/main" count="470" uniqueCount="180">
  <si>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</si>
  <si>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</si>
  <si>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</si>
  <si>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</si>
  <si>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</si>
  <si>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</si>
  <si>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</si>
  <si>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</si>
  <si>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</si>
  <si>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</si>
  <si>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</si>
  <si>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</si>
  <si>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</si>
  <si>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</si>
  <si>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</si>
  <si>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</si>
  <si>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</si>
  <si>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</si>
  <si>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</si>
  <si>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</si>
  <si>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</si>
  <si>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</si>
  <si>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</si>
  <si>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ОГСЭ.00</t>
  </si>
  <si>
    <t>ЕН.00</t>
  </si>
  <si>
    <t>ОП. 00</t>
  </si>
  <si>
    <t>ОП. 01</t>
  </si>
  <si>
    <t>ПМ. 00</t>
  </si>
  <si>
    <t>МДК.0n.01</t>
  </si>
  <si>
    <t>МДК.0n.02</t>
  </si>
  <si>
    <t>УП. 0n</t>
  </si>
  <si>
    <t>ПП. 0n</t>
  </si>
  <si>
    <t>Всего час. в неделю самостоятельной работы студентов</t>
  </si>
  <si>
    <t>Всего часов в неделю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</si>
  <si>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</si>
  <si>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  <charset val="204"/>
      </rPr>
      <t>(для СПО)</t>
    </r>
  </si>
  <si>
    <t xml:space="preserve">Всего час. в неделю обязательной учебной
нагрузки
</t>
  </si>
  <si>
    <t xml:space="preserve">Всего часов  </t>
  </si>
  <si>
    <r>
      <t>ОГСЭ.0</t>
    </r>
    <r>
      <rPr>
        <sz val="4"/>
        <color indexed="8"/>
        <rFont val="Times New Roman"/>
        <family val="1"/>
        <charset val="204"/>
      </rPr>
      <t>n</t>
    </r>
  </si>
  <si>
    <r>
      <t>ЕН.0</t>
    </r>
    <r>
      <rPr>
        <sz val="4"/>
        <color indexed="8"/>
        <rFont val="Times New Roman"/>
        <family val="1"/>
        <charset val="204"/>
      </rPr>
      <t>n</t>
    </r>
  </si>
  <si>
    <t>Информатика  (профильн.)</t>
  </si>
  <si>
    <t>Физика  (профильн.)</t>
  </si>
  <si>
    <t>ОГСЭ.01</t>
  </si>
  <si>
    <t>Основы философи</t>
  </si>
  <si>
    <t>ОГСЭ.02</t>
  </si>
  <si>
    <t>История</t>
  </si>
  <si>
    <t>ОГСЭ.03</t>
  </si>
  <si>
    <t>ОГСЭ.04</t>
  </si>
  <si>
    <t>Физтческая культура</t>
  </si>
  <si>
    <t>ЕН.01</t>
  </si>
  <si>
    <t>Математика</t>
  </si>
  <si>
    <t>ЕН.02</t>
  </si>
  <si>
    <t>Экологические основы  природопользования</t>
  </si>
  <si>
    <t>Инженерная графика</t>
  </si>
  <si>
    <t>ОП. 02</t>
  </si>
  <si>
    <t>ОП. 03</t>
  </si>
  <si>
    <t>ОП. 04</t>
  </si>
  <si>
    <t>Техническая механика</t>
  </si>
  <si>
    <t>ОП. 05</t>
  </si>
  <si>
    <t>Материаловедение</t>
  </si>
  <si>
    <t>ОП. 06</t>
  </si>
  <si>
    <t>Информационные технологии в прфессиональной деятельности</t>
  </si>
  <si>
    <t>ОП. 09</t>
  </si>
  <si>
    <t>Охрана труда</t>
  </si>
  <si>
    <t>ОП. 10</t>
  </si>
  <si>
    <t>Безопасность жизнидеятельности</t>
  </si>
  <si>
    <t>ОП. 12</t>
  </si>
  <si>
    <t>Геология</t>
  </si>
  <si>
    <t>ОП. 13</t>
  </si>
  <si>
    <t>Горное дело</t>
  </si>
  <si>
    <t>ОП. 14</t>
  </si>
  <si>
    <t>МДК.01.01</t>
  </si>
  <si>
    <t>Электрические машины и аппараты</t>
  </si>
  <si>
    <t>МДК.01.02</t>
  </si>
  <si>
    <t>МДК.01.04</t>
  </si>
  <si>
    <t>УП. 01</t>
  </si>
  <si>
    <t>Учебная практика</t>
  </si>
  <si>
    <t>ПП.01</t>
  </si>
  <si>
    <t>Производственная практика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</si>
  <si>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</si>
  <si>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</si>
  <si>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</si>
  <si>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</si>
  <si>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ПМ.03</t>
  </si>
  <si>
    <t>Организация деятельности производственного подразделения</t>
  </si>
  <si>
    <t>МДК.03.01</t>
  </si>
  <si>
    <t>Планирование и организация работ сируктурного подразделения</t>
  </si>
  <si>
    <t>УП.03</t>
  </si>
  <si>
    <t>ПМ.04</t>
  </si>
  <si>
    <t>Выполнение работ по одной или нескольким профессиям, должностям служащих:   18590 Слесарь-электрик по ремонту электрооборудования</t>
  </si>
  <si>
    <t>МДК.04.01</t>
  </si>
  <si>
    <t>Технология выполнения работ по профессии 18590 Слесарь-электрик по ремонту электрооборудования</t>
  </si>
  <si>
    <t>ПП. 04</t>
  </si>
  <si>
    <t>Электрическое и электромеханическое оборудование</t>
  </si>
  <si>
    <t>Основы философии</t>
  </si>
  <si>
    <t xml:space="preserve">Физическая культура </t>
  </si>
  <si>
    <t>Метрология, стандартизация, сертификация</t>
  </si>
  <si>
    <t>УП.02</t>
  </si>
  <si>
    <t>1. КАЛЕНДАРНЫЕ ГРАФИКИ</t>
  </si>
  <si>
    <t>1.1. Календарный график учебного процесса</t>
  </si>
  <si>
    <t>ПМ. 01</t>
  </si>
  <si>
    <t>МДК 03.01.</t>
  </si>
  <si>
    <t>ПДП</t>
  </si>
  <si>
    <t>ГИА</t>
  </si>
  <si>
    <t>Физ.ультура</t>
  </si>
  <si>
    <t>Общепрофессиональный  цикл</t>
  </si>
  <si>
    <t>Основыы тех.экспл. и обсл. эл.оборуд.</t>
  </si>
  <si>
    <t>Производств.практика</t>
  </si>
  <si>
    <t>Планирование и орган.раб.структ.подразд.</t>
  </si>
  <si>
    <t>Преддипломная практика</t>
  </si>
  <si>
    <t>Государственная (итоговая) аттестация</t>
  </si>
  <si>
    <r>
      <t xml:space="preserve">Общий гуманитарный и социально-экономический цикл </t>
    </r>
    <r>
      <rPr>
        <i/>
        <sz val="6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</si>
  <si>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6"/>
        <color indexed="8"/>
        <rFont val="Times New Roman"/>
        <family val="1"/>
        <charset val="204"/>
      </rPr>
      <t>(для СПО)</t>
    </r>
  </si>
  <si>
    <t>География</t>
  </si>
  <si>
    <t>Экология</t>
  </si>
  <si>
    <t>Основы исследовательской деятельности</t>
  </si>
  <si>
    <t>ПМ.05</t>
  </si>
  <si>
    <t>Основы предприн.и трудоуст.на работу</t>
  </si>
  <si>
    <t>Способы поиска работы, трудоустройства</t>
  </si>
  <si>
    <t>Основы предприним., открытие собств.дела</t>
  </si>
  <si>
    <t>УП.05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</si>
  <si>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</si>
  <si>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</si>
  <si>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</si>
  <si>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</si>
  <si>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</si>
  <si>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</si>
  <si>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</si>
  <si>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</si>
  <si>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</si>
  <si>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</si>
  <si>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</si>
  <si>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Астрономия</t>
  </si>
  <si>
    <t>ОДБ.10</t>
  </si>
  <si>
    <t>одб.11</t>
  </si>
  <si>
    <t>одб.12</t>
  </si>
  <si>
    <t>Математика: алгебра,начал.матем.анализа,геометрия  (профильн.)</t>
  </si>
  <si>
    <t>ОГСЭ.05</t>
  </si>
  <si>
    <t>Психология общения</t>
  </si>
  <si>
    <t>Иностранный язык в проф. Деятельности</t>
  </si>
  <si>
    <t xml:space="preserve">Общепрофессиональный  цикл </t>
  </si>
  <si>
    <t>ЕН.03</t>
  </si>
  <si>
    <t>Электротехника</t>
  </si>
  <si>
    <t>Электробезопасность</t>
  </si>
  <si>
    <t>Основы электроники и схемотехники</t>
  </si>
  <si>
    <t>Основы финансовой грамотности</t>
  </si>
  <si>
    <t>Основы геодезии</t>
  </si>
  <si>
    <t>Профессиональный цикл</t>
  </si>
  <si>
    <t>МДК.01.01.</t>
  </si>
  <si>
    <r>
      <t xml:space="preserve">Организация простых работ </t>
    </r>
    <r>
      <rPr>
        <sz val="5"/>
        <color indexed="8"/>
        <rFont val="Times New Roman"/>
        <family val="1"/>
        <charset val="204"/>
      </rPr>
      <t>по техническому обслуживанию и ремонту электр.и электромех.оборуд.</t>
    </r>
  </si>
  <si>
    <t>УП.01</t>
  </si>
  <si>
    <r>
      <t xml:space="preserve">Математический и общий естественнонаучный цикл </t>
    </r>
    <r>
      <rPr>
        <i/>
        <sz val="5"/>
        <color indexed="8"/>
        <rFont val="Times New Roman"/>
        <family val="1"/>
        <charset val="204"/>
      </rPr>
      <t>(для СПО)</t>
    </r>
  </si>
  <si>
    <t>ОП.07</t>
  </si>
  <si>
    <t>ОП.08</t>
  </si>
  <si>
    <t>ОП.13</t>
  </si>
  <si>
    <t>Электроснабжение</t>
  </si>
  <si>
    <t>УП.04</t>
  </si>
  <si>
    <t>Иностр. язык в проф. деятельности</t>
  </si>
  <si>
    <t>Правовые основы проф.деятельности</t>
  </si>
  <si>
    <t>ОП.11</t>
  </si>
  <si>
    <t>МДК 01.03</t>
  </si>
  <si>
    <t>МДК.01.05</t>
  </si>
  <si>
    <t>Техническое регулирование и контроль качества электр.и электромех.оборудования</t>
  </si>
  <si>
    <t>Выполнение работ по одной или неск.профессиям</t>
  </si>
  <si>
    <t>МДК.05.01</t>
  </si>
  <si>
    <t>МДК.05.02</t>
  </si>
  <si>
    <t xml:space="preserve">Русский.язык </t>
  </si>
  <si>
    <t xml:space="preserve">Литература  </t>
  </si>
  <si>
    <t xml:space="preserve">Английский язык  </t>
  </si>
  <si>
    <t xml:space="preserve">История </t>
  </si>
  <si>
    <t>Обществознание</t>
  </si>
  <si>
    <t xml:space="preserve">Биология </t>
  </si>
  <si>
    <t xml:space="preserve">Физическая культура   </t>
  </si>
  <si>
    <t xml:space="preserve">ОБЖ  </t>
  </si>
  <si>
    <t xml:space="preserve">Химия </t>
  </si>
  <si>
    <t>1курс   ТЭРО-18      18-19 уч.г</t>
  </si>
  <si>
    <t>2 курс  ТЭРО-18     19-20 уч. год</t>
  </si>
  <si>
    <t>3курс    ТЭРО-18    20-21 уч.год</t>
  </si>
  <si>
    <r>
      <t xml:space="preserve">Математический и общий естественнонаучный цикл </t>
    </r>
    <r>
      <rPr>
        <i/>
        <sz val="4"/>
        <color indexed="8"/>
        <rFont val="Times New Roman"/>
        <family val="1"/>
        <charset val="204"/>
      </rPr>
      <t>(для СПО)</t>
    </r>
  </si>
  <si>
    <t xml:space="preserve"> 4 курс      ТЭРО-18     21-22 уч.г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</si>
</sst>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sz val="4.5"/>
      <color indexed="8"/>
      <name val="Times New Roman"/>
      <family val="1"/>
      <charset val="204"/>
    </font>
    <font>
      <sz val="4.5"/>
      <color indexed="8"/>
      <name val="Times New Roman"/>
      <family val="1"/>
      <charset val="204"/>
    </font>
    <font>
      <i/>
      <sz val="4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3.5"/>
      <color indexed="8"/>
      <name val="Times New Roman"/>
      <family val="1"/>
      <charset val="204"/>
    </font>
    <font>
      <b/>
      <sz val="4"/>
      <color indexed="8"/>
      <name val="Times New Roman"/>
      <family val="1"/>
      <charset val="204"/>
    </font>
    <font>
      <sz val="4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rgb="FF00B0F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i/>
      <sz val="5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4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textRotation="90" wrapText="1"/>
    </xf>
    <xf numFmtId="0" fontId="1" fillId="0" borderId="1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vertical="center" textRotation="90"/>
    </xf>
    <xf numFmtId="0" fontId="5" fillId="9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/>
    </xf>
    <xf numFmtId="0" fontId="20" fillId="0" borderId="1" xfId="0" applyFont="1" applyBorder="1" applyAlignment="1">
      <alignment wrapText="1"/>
    </xf>
    <xf numFmtId="0" fontId="13" fillId="6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22" fillId="0" borderId="1" xfId="0" applyFont="1" applyBorder="1"/>
    <xf numFmtId="0" fontId="20" fillId="8" borderId="1" xfId="0" applyFont="1" applyFill="1" applyBorder="1" applyAlignment="1">
      <alignment wrapText="1"/>
    </xf>
    <xf numFmtId="0" fontId="15" fillId="6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wrapText="1"/>
    </xf>
    <xf numFmtId="0" fontId="22" fillId="0" borderId="0" xfId="0" applyFont="1"/>
    <xf numFmtId="0" fontId="14" fillId="8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8" borderId="1" xfId="0" applyFont="1" applyFill="1" applyBorder="1" applyAlignment="1">
      <alignment wrapText="1"/>
    </xf>
    <xf numFmtId="0" fontId="25" fillId="6" borderId="1" xfId="0" applyFont="1" applyFill="1" applyBorder="1" applyAlignment="1">
      <alignment wrapText="1"/>
    </xf>
    <xf numFmtId="0" fontId="25" fillId="7" borderId="1" xfId="0" applyFont="1" applyFill="1" applyBorder="1" applyAlignment="1">
      <alignment wrapText="1"/>
    </xf>
    <xf numFmtId="0" fontId="5" fillId="12" borderId="1" xfId="0" applyFont="1" applyFill="1" applyBorder="1" applyAlignment="1">
      <alignment wrapText="1"/>
    </xf>
    <xf numFmtId="0" fontId="25" fillId="1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wrapText="1"/>
    </xf>
    <xf numFmtId="0" fontId="20" fillId="9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wrapText="1"/>
    </xf>
    <xf numFmtId="0" fontId="11" fillId="13" borderId="1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wrapText="1"/>
    </xf>
    <xf numFmtId="0" fontId="28" fillId="4" borderId="1" xfId="0" applyFont="1" applyFill="1" applyBorder="1" applyAlignment="1">
      <alignment wrapText="1"/>
    </xf>
    <xf numFmtId="0" fontId="14" fillId="5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1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5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textRotation="90" wrapText="1"/>
    </xf>
    <xf numFmtId="0" fontId="15" fillId="8" borderId="1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8" borderId="1" xfId="0" applyFont="1" applyFill="1" applyBorder="1" applyAlignment="1">
      <alignment horizontal="center" vertical="center" textRotation="90"/>
    </xf>
    <xf numFmtId="0" fontId="15" fillId="7" borderId="1" xfId="0" applyFont="1" applyFill="1" applyBorder="1" applyAlignment="1">
      <alignment horizontal="center" vertical="center" textRotation="90"/>
    </xf>
    <xf numFmtId="0" fontId="15" fillId="9" borderId="1" xfId="0" applyFont="1" applyFill="1" applyBorder="1" applyAlignment="1">
      <alignment horizontal="center" vertical="center" textRotation="90"/>
    </xf>
    <xf numFmtId="0" fontId="15" fillId="6" borderId="1" xfId="0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center" vertical="center" textRotation="90"/>
    </xf>
    <xf numFmtId="0" fontId="15" fillId="7" borderId="1" xfId="0" applyFont="1" applyFill="1" applyBorder="1" applyAlignment="1">
      <alignment horizontal="center" vertical="center" textRotation="90" wrapText="1"/>
    </xf>
    <xf numFmtId="0" fontId="34" fillId="8" borderId="1" xfId="0" applyFont="1" applyFill="1" applyBorder="1" applyAlignment="1">
      <alignment horizontal="center" vertical="center" textRotation="90"/>
    </xf>
    <xf numFmtId="0" fontId="21" fillId="0" borderId="1" xfId="0" applyFont="1" applyBorder="1" applyAlignment="1">
      <alignment vertical="center" wrapText="1"/>
    </xf>
    <xf numFmtId="0" fontId="35" fillId="8" borderId="1" xfId="0" applyFont="1" applyFill="1" applyBorder="1" applyAlignment="1">
      <alignment wrapText="1"/>
    </xf>
    <xf numFmtId="0" fontId="35" fillId="0" borderId="1" xfId="0" applyFont="1" applyBorder="1" applyAlignment="1">
      <alignment wrapText="1"/>
    </xf>
    <xf numFmtId="0" fontId="36" fillId="6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25" fillId="9" borderId="1" xfId="0" applyFont="1" applyFill="1" applyBorder="1" applyAlignment="1">
      <alignment wrapText="1"/>
    </xf>
    <xf numFmtId="0" fontId="19" fillId="11" borderId="1" xfId="0" applyFont="1" applyFill="1" applyBorder="1" applyAlignment="1">
      <alignment wrapText="1"/>
    </xf>
    <xf numFmtId="0" fontId="26" fillId="11" borderId="1" xfId="0" applyFont="1" applyFill="1" applyBorder="1" applyAlignment="1">
      <alignment wrapText="1"/>
    </xf>
    <xf numFmtId="0" fontId="27" fillId="11" borderId="1" xfId="0" applyFont="1" applyFill="1" applyBorder="1" applyAlignment="1">
      <alignment wrapText="1"/>
    </xf>
    <xf numFmtId="0" fontId="36" fillId="8" borderId="1" xfId="0" applyFont="1" applyFill="1" applyBorder="1" applyAlignment="1">
      <alignment wrapText="1"/>
    </xf>
    <xf numFmtId="0" fontId="36" fillId="0" borderId="1" xfId="0" applyFont="1" applyBorder="1" applyAlignment="1">
      <alignment wrapText="1"/>
    </xf>
    <xf numFmtId="0" fontId="28" fillId="7" borderId="1" xfId="0" applyFont="1" applyFill="1" applyBorder="1" applyAlignment="1">
      <alignment wrapText="1"/>
    </xf>
    <xf numFmtId="0" fontId="39" fillId="7" borderId="1" xfId="0" applyFont="1" applyFill="1" applyBorder="1" applyAlignment="1">
      <alignment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40" fillId="0" borderId="1" xfId="0" applyFont="1" applyBorder="1" applyAlignment="1">
      <alignment vertical="center" wrapText="1"/>
    </xf>
    <xf numFmtId="0" fontId="41" fillId="6" borderId="1" xfId="0" applyFont="1" applyFill="1" applyBorder="1" applyAlignment="1">
      <alignment vertical="center" wrapText="1"/>
    </xf>
    <xf numFmtId="0" fontId="41" fillId="8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0" fontId="33" fillId="4" borderId="1" xfId="0" applyFont="1" applyFill="1" applyBorder="1" applyAlignment="1">
      <alignment wrapText="1"/>
    </xf>
    <xf numFmtId="0" fontId="39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2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0" fillId="0" borderId="1" xfId="0" applyBorder="1"/>
    <xf numFmtId="0" fontId="20" fillId="15" borderId="1" xfId="0" applyFont="1" applyFill="1" applyBorder="1" applyAlignment="1">
      <alignment wrapText="1"/>
    </xf>
    <xf numFmtId="0" fontId="3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0" fillId="7" borderId="1" xfId="0" applyFill="1" applyBorder="1"/>
    <xf numFmtId="0" fontId="34" fillId="9" borderId="1" xfId="0" applyFont="1" applyFill="1" applyBorder="1" applyAlignment="1">
      <alignment horizontal="center" vertical="center" textRotation="90"/>
    </xf>
    <xf numFmtId="0" fontId="15" fillId="9" borderId="1" xfId="0" applyFont="1" applyFill="1" applyBorder="1" applyAlignment="1">
      <alignment horizontal="center" vertical="center" textRotation="90" wrapText="1"/>
    </xf>
    <xf numFmtId="0" fontId="28" fillId="9" borderId="1" xfId="0" applyFont="1" applyFill="1" applyBorder="1" applyAlignment="1">
      <alignment wrapText="1"/>
    </xf>
    <xf numFmtId="0" fontId="13" fillId="9" borderId="1" xfId="0" applyFont="1" applyFill="1" applyBorder="1" applyAlignment="1">
      <alignment wrapText="1"/>
    </xf>
    <xf numFmtId="0" fontId="28" fillId="15" borderId="1" xfId="0" applyFont="1" applyFill="1" applyBorder="1" applyAlignment="1">
      <alignment wrapText="1"/>
    </xf>
    <xf numFmtId="0" fontId="0" fillId="15" borderId="1" xfId="0" applyFill="1" applyBorder="1"/>
    <xf numFmtId="0" fontId="22" fillId="15" borderId="1" xfId="0" applyFont="1" applyFill="1" applyBorder="1"/>
    <xf numFmtId="0" fontId="14" fillId="15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wrapText="1"/>
    </xf>
    <xf numFmtId="0" fontId="25" fillId="15" borderId="1" xfId="0" applyFont="1" applyFill="1" applyBorder="1" applyAlignment="1">
      <alignment wrapText="1"/>
    </xf>
    <xf numFmtId="0" fontId="11" fillId="3" borderId="8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7D3FF"/>
      <color rgb="FFDDDDDD"/>
      <color rgb="FFC0C0C0"/>
      <color rgb="FFD8E4BC"/>
      <color rgb="FFEEECE2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55A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F63"/>
  <sheetViews>
    <sheetView topLeftCell="A28" zoomScale="130" zoomScaleNormal="130" workbookViewId="0">
      <selection activeCell="BE7" sqref="BE7:BE8"/>
    </sheetView>
  </sheetViews>
  <sheetFormatPr defaultColWidth="9.140625" defaultRowHeight="15" x14ac:dyDescent="0.25"/>
  <cols>
    <col min="1" max="1" width="2.7109375" style="1" customWidth="1"/>
    <col min="2" max="2" width="3.42578125" style="1" customWidth="1"/>
    <col min="3" max="3" width="9.42578125" style="1" customWidth="1"/>
    <col min="4" max="4" width="3.5703125" style="1" customWidth="1"/>
    <col min="5" max="5" width="3" style="1" customWidth="1"/>
    <col min="6" max="6" width="2.7109375" style="1" customWidth="1"/>
    <col min="7" max="7" width="3" style="1" customWidth="1"/>
    <col min="8" max="8" width="2.5703125" style="1" customWidth="1"/>
    <col min="9" max="11" width="2.85546875" style="1" customWidth="1"/>
    <col min="12" max="12" width="2.7109375" style="1" customWidth="1"/>
    <col min="13" max="13" width="3" style="1" customWidth="1"/>
    <col min="14" max="14" width="3.28515625" style="1" customWidth="1"/>
    <col min="15" max="15" width="2.7109375" style="1" customWidth="1"/>
    <col min="16" max="16" width="2.85546875" style="1" customWidth="1"/>
    <col min="17" max="17" width="2.5703125" style="1" customWidth="1"/>
    <col min="18" max="18" width="3" style="1" customWidth="1"/>
    <col min="19" max="19" width="2.5703125" style="1" customWidth="1"/>
    <col min="20" max="20" width="2.85546875" style="1" customWidth="1"/>
    <col min="21" max="21" width="2.7109375" style="1" customWidth="1"/>
    <col min="22" max="22" width="4" style="1" customWidth="1"/>
    <col min="23" max="23" width="2.42578125" style="1" customWidth="1"/>
    <col min="24" max="24" width="3" style="1" customWidth="1"/>
    <col min="25" max="25" width="2.85546875" style="1" customWidth="1"/>
    <col min="26" max="26" width="2.7109375" style="1" customWidth="1"/>
    <col min="27" max="28" width="2.85546875" style="1" customWidth="1"/>
    <col min="29" max="29" width="2.5703125" style="1" customWidth="1"/>
    <col min="30" max="30" width="2.7109375" style="1" customWidth="1"/>
    <col min="31" max="31" width="2.5703125" style="1" customWidth="1"/>
    <col min="32" max="32" width="2.7109375" style="1" customWidth="1"/>
    <col min="33" max="37" width="2.5703125" style="1" customWidth="1"/>
    <col min="38" max="38" width="3" style="1" customWidth="1"/>
    <col min="39" max="39" width="2.7109375" style="1" customWidth="1"/>
    <col min="40" max="40" width="3" style="1" customWidth="1"/>
    <col min="41" max="42" width="2.85546875" style="1" customWidth="1"/>
    <col min="43" max="43" width="2.7109375" style="1" customWidth="1"/>
    <col min="44" max="45" width="2.5703125" style="1" customWidth="1"/>
    <col min="46" max="46" width="4.710937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5.28515625" style="1" customWidth="1"/>
    <col min="58" max="16384" width="9.140625" style="1"/>
  </cols>
  <sheetData>
    <row r="1" spans="1:58" x14ac:dyDescent="0.25">
      <c r="B1" s="188" t="s">
        <v>98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</row>
    <row r="2" spans="1:58" x14ac:dyDescent="0.25">
      <c r="B2" s="190" t="s">
        <v>99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</row>
    <row r="3" spans="1:58" x14ac:dyDescent="0.25">
      <c r="A3" s="192" t="s">
        <v>0</v>
      </c>
      <c r="B3" s="192" t="s">
        <v>1</v>
      </c>
      <c r="C3" s="192" t="s">
        <v>2</v>
      </c>
      <c r="D3" s="192" t="s">
        <v>3</v>
      </c>
      <c r="E3" s="3"/>
      <c r="F3" s="181" t="s">
        <v>4</v>
      </c>
      <c r="G3" s="181"/>
      <c r="H3" s="181"/>
      <c r="I3" s="4"/>
      <c r="J3" s="181" t="s">
        <v>5</v>
      </c>
      <c r="K3" s="181"/>
      <c r="L3" s="181"/>
      <c r="M3" s="181"/>
      <c r="N3" s="181" t="s">
        <v>6</v>
      </c>
      <c r="O3" s="181"/>
      <c r="P3" s="181"/>
      <c r="Q3" s="181"/>
      <c r="R3" s="4"/>
      <c r="S3" s="181" t="s">
        <v>7</v>
      </c>
      <c r="T3" s="181"/>
      <c r="U3" s="181"/>
      <c r="V3" s="4"/>
      <c r="W3" s="181" t="s">
        <v>8</v>
      </c>
      <c r="X3" s="181"/>
      <c r="Y3" s="181"/>
      <c r="Z3" s="181"/>
      <c r="AA3" s="4"/>
      <c r="AB3" s="181" t="s">
        <v>9</v>
      </c>
      <c r="AC3" s="181"/>
      <c r="AD3" s="181"/>
      <c r="AE3" s="4"/>
      <c r="AF3" s="181" t="s">
        <v>10</v>
      </c>
      <c r="AG3" s="181"/>
      <c r="AH3" s="181"/>
      <c r="AI3" s="4"/>
      <c r="AJ3" s="181" t="s">
        <v>11</v>
      </c>
      <c r="AK3" s="181"/>
      <c r="AL3" s="181"/>
      <c r="AM3" s="4"/>
      <c r="AN3" s="181" t="s">
        <v>12</v>
      </c>
      <c r="AO3" s="181"/>
      <c r="AP3" s="181"/>
      <c r="AQ3" s="181"/>
      <c r="AR3" s="4"/>
      <c r="AS3" s="181" t="s">
        <v>13</v>
      </c>
      <c r="AT3" s="181"/>
      <c r="AU3" s="181"/>
      <c r="AV3" s="4"/>
      <c r="AW3" s="181" t="s">
        <v>14</v>
      </c>
      <c r="AX3" s="181"/>
      <c r="AY3" s="181"/>
      <c r="AZ3" s="181"/>
      <c r="BA3" s="181" t="s">
        <v>15</v>
      </c>
      <c r="BB3" s="181"/>
      <c r="BC3" s="181"/>
      <c r="BD3" s="181"/>
      <c r="BE3" s="182" t="s">
        <v>37</v>
      </c>
    </row>
    <row r="4" spans="1:58" x14ac:dyDescent="0.25">
      <c r="A4" s="192"/>
      <c r="B4" s="192"/>
      <c r="C4" s="192"/>
      <c r="D4" s="192"/>
      <c r="E4" s="183" t="s">
        <v>16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2"/>
    </row>
    <row r="5" spans="1:58" x14ac:dyDescent="0.25">
      <c r="A5" s="192"/>
      <c r="B5" s="192"/>
      <c r="C5" s="192"/>
      <c r="D5" s="192"/>
      <c r="E5" s="6">
        <v>35</v>
      </c>
      <c r="F5" s="6">
        <v>36</v>
      </c>
      <c r="G5" s="6">
        <v>37</v>
      </c>
      <c r="H5" s="6">
        <v>38</v>
      </c>
      <c r="I5" s="6">
        <v>39</v>
      </c>
      <c r="J5" s="6">
        <v>40</v>
      </c>
      <c r="K5" s="6">
        <v>41</v>
      </c>
      <c r="L5" s="7">
        <v>42</v>
      </c>
      <c r="M5" s="7">
        <v>43</v>
      </c>
      <c r="N5" s="7">
        <v>44</v>
      </c>
      <c r="O5" s="7">
        <v>45</v>
      </c>
      <c r="P5" s="7">
        <v>46</v>
      </c>
      <c r="Q5" s="7">
        <v>47</v>
      </c>
      <c r="R5" s="7">
        <v>48</v>
      </c>
      <c r="S5" s="7">
        <v>49</v>
      </c>
      <c r="T5" s="7">
        <v>50</v>
      </c>
      <c r="U5" s="7">
        <v>51</v>
      </c>
      <c r="V5" s="7">
        <v>52</v>
      </c>
      <c r="W5" s="7">
        <v>1</v>
      </c>
      <c r="X5" s="7">
        <v>2</v>
      </c>
      <c r="Y5" s="7">
        <v>3</v>
      </c>
      <c r="Z5" s="7">
        <v>4</v>
      </c>
      <c r="AA5" s="7">
        <v>5</v>
      </c>
      <c r="AB5" s="7">
        <v>6</v>
      </c>
      <c r="AC5" s="7">
        <v>7</v>
      </c>
      <c r="AD5" s="7">
        <v>8</v>
      </c>
      <c r="AE5" s="7">
        <v>9</v>
      </c>
      <c r="AF5" s="7">
        <v>10</v>
      </c>
      <c r="AG5" s="7">
        <v>11</v>
      </c>
      <c r="AH5" s="6">
        <v>12</v>
      </c>
      <c r="AI5" s="6">
        <v>13</v>
      </c>
      <c r="AJ5" s="6">
        <v>14</v>
      </c>
      <c r="AK5" s="6">
        <v>15</v>
      </c>
      <c r="AL5" s="7">
        <v>16</v>
      </c>
      <c r="AM5" s="6">
        <v>17</v>
      </c>
      <c r="AN5" s="6">
        <v>18</v>
      </c>
      <c r="AO5" s="6">
        <v>19</v>
      </c>
      <c r="AP5" s="6">
        <v>20</v>
      </c>
      <c r="AQ5" s="6">
        <v>21</v>
      </c>
      <c r="AR5" s="6">
        <v>22</v>
      </c>
      <c r="AS5" s="6">
        <v>23</v>
      </c>
      <c r="AT5" s="6">
        <v>24</v>
      </c>
      <c r="AU5" s="6">
        <v>25</v>
      </c>
      <c r="AV5" s="6">
        <v>26</v>
      </c>
      <c r="AW5" s="6">
        <v>27</v>
      </c>
      <c r="AX5" s="6">
        <v>28</v>
      </c>
      <c r="AY5" s="6">
        <v>29</v>
      </c>
      <c r="AZ5" s="6">
        <v>30</v>
      </c>
      <c r="BA5" s="6">
        <v>31</v>
      </c>
      <c r="BB5" s="6">
        <v>32</v>
      </c>
      <c r="BC5" s="6">
        <v>33</v>
      </c>
      <c r="BD5" s="6">
        <v>34</v>
      </c>
      <c r="BE5" s="182"/>
    </row>
    <row r="6" spans="1:58" x14ac:dyDescent="0.25">
      <c r="A6" s="192"/>
      <c r="B6" s="192"/>
      <c r="C6" s="192"/>
      <c r="D6" s="192"/>
      <c r="E6" s="183" t="s">
        <v>17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2"/>
    </row>
    <row r="7" spans="1:58" ht="12" customHeight="1" x14ac:dyDescent="0.25">
      <c r="A7" s="192"/>
      <c r="B7" s="192"/>
      <c r="C7" s="192"/>
      <c r="D7" s="192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20">
        <v>18</v>
      </c>
      <c r="W7" s="20">
        <v>19</v>
      </c>
      <c r="X7" s="7">
        <v>20</v>
      </c>
      <c r="Y7" s="7">
        <v>21</v>
      </c>
      <c r="Z7" s="7">
        <v>22</v>
      </c>
      <c r="AA7" s="21">
        <v>23</v>
      </c>
      <c r="AB7" s="21">
        <v>24</v>
      </c>
      <c r="AC7" s="21">
        <v>25</v>
      </c>
      <c r="AD7" s="21">
        <v>26</v>
      </c>
      <c r="AE7" s="21">
        <v>27</v>
      </c>
      <c r="AF7" s="21">
        <v>28</v>
      </c>
      <c r="AG7" s="7">
        <v>29</v>
      </c>
      <c r="AH7" s="6">
        <v>30</v>
      </c>
      <c r="AI7" s="6">
        <v>31</v>
      </c>
      <c r="AJ7" s="6">
        <v>32</v>
      </c>
      <c r="AK7" s="6">
        <v>33</v>
      </c>
      <c r="AL7" s="7">
        <v>34</v>
      </c>
      <c r="AM7" s="6">
        <v>35</v>
      </c>
      <c r="AN7" s="6">
        <v>36</v>
      </c>
      <c r="AO7" s="6">
        <v>37</v>
      </c>
      <c r="AP7" s="6">
        <v>38</v>
      </c>
      <c r="AQ7" s="6">
        <v>39</v>
      </c>
      <c r="AR7" s="6">
        <v>40</v>
      </c>
      <c r="AS7" s="6">
        <v>41</v>
      </c>
      <c r="AT7" s="23">
        <v>42</v>
      </c>
      <c r="AU7" s="23">
        <v>43</v>
      </c>
      <c r="AV7" s="25">
        <v>44</v>
      </c>
      <c r="AW7" s="25">
        <v>45</v>
      </c>
      <c r="AX7" s="25">
        <v>46</v>
      </c>
      <c r="AY7" s="25">
        <v>47</v>
      </c>
      <c r="AZ7" s="25">
        <v>48</v>
      </c>
      <c r="BA7" s="25">
        <v>49</v>
      </c>
      <c r="BB7" s="25">
        <v>50</v>
      </c>
      <c r="BC7" s="25">
        <v>51</v>
      </c>
      <c r="BD7" s="25">
        <v>52</v>
      </c>
      <c r="BE7" s="182"/>
    </row>
    <row r="8" spans="1:58" ht="11.25" customHeight="1" x14ac:dyDescent="0.25">
      <c r="A8" s="184" t="s">
        <v>175</v>
      </c>
      <c r="B8" s="169" t="s">
        <v>18</v>
      </c>
      <c r="C8" s="171" t="s">
        <v>19</v>
      </c>
      <c r="D8" s="8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6"/>
      <c r="W8" s="16"/>
      <c r="X8" s="5"/>
      <c r="Y8" s="5"/>
      <c r="Z8" s="5"/>
      <c r="AA8" s="22"/>
      <c r="AB8" s="22"/>
      <c r="AC8" s="22"/>
      <c r="AD8" s="22"/>
      <c r="AE8" s="22"/>
      <c r="AF8" s="22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18"/>
      <c r="AU8" s="18"/>
      <c r="AV8" s="16"/>
      <c r="AW8" s="16"/>
      <c r="AX8" s="16"/>
      <c r="AY8" s="16"/>
      <c r="AZ8" s="16"/>
      <c r="BA8" s="16"/>
      <c r="BB8" s="16"/>
      <c r="BC8" s="16"/>
      <c r="BD8" s="16"/>
      <c r="BE8" s="5"/>
    </row>
    <row r="9" spans="1:58" ht="9" customHeight="1" x14ac:dyDescent="0.25">
      <c r="A9" s="184"/>
      <c r="B9" s="169"/>
      <c r="C9" s="171"/>
      <c r="D9" s="8" t="s">
        <v>21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3"/>
      <c r="W9" s="27"/>
      <c r="X9" s="11"/>
      <c r="Y9" s="11"/>
      <c r="Z9" s="11"/>
      <c r="AA9" s="73"/>
      <c r="AB9" s="73"/>
      <c r="AC9" s="73"/>
      <c r="AD9" s="73"/>
      <c r="AE9" s="73"/>
      <c r="AF9" s="73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2"/>
      <c r="AT9" s="28"/>
      <c r="AU9" s="28"/>
      <c r="AV9" s="27"/>
      <c r="AW9" s="27"/>
      <c r="AX9" s="27"/>
      <c r="AY9" s="27"/>
      <c r="AZ9" s="27"/>
      <c r="BA9" s="27"/>
      <c r="BB9" s="27"/>
      <c r="BC9" s="27"/>
      <c r="BD9" s="27"/>
      <c r="BE9" s="11"/>
    </row>
    <row r="10" spans="1:58" ht="9" customHeight="1" x14ac:dyDescent="0.25">
      <c r="A10" s="184"/>
      <c r="B10" s="168" t="s">
        <v>22</v>
      </c>
      <c r="C10" s="185" t="s">
        <v>166</v>
      </c>
      <c r="D10" s="108" t="s">
        <v>20</v>
      </c>
      <c r="E10" s="66">
        <v>2</v>
      </c>
      <c r="F10" s="66">
        <v>2</v>
      </c>
      <c r="G10" s="66">
        <v>2</v>
      </c>
      <c r="H10" s="66">
        <v>2</v>
      </c>
      <c r="I10" s="66">
        <v>2</v>
      </c>
      <c r="J10" s="66">
        <v>2</v>
      </c>
      <c r="K10" s="66">
        <v>2</v>
      </c>
      <c r="L10" s="66">
        <v>2</v>
      </c>
      <c r="M10" s="66">
        <v>2</v>
      </c>
      <c r="N10" s="66">
        <v>2</v>
      </c>
      <c r="O10" s="66">
        <v>2</v>
      </c>
      <c r="P10" s="66">
        <v>2</v>
      </c>
      <c r="Q10" s="66">
        <v>2</v>
      </c>
      <c r="R10" s="66">
        <v>2</v>
      </c>
      <c r="S10" s="66">
        <v>2</v>
      </c>
      <c r="T10" s="66">
        <v>2</v>
      </c>
      <c r="U10" s="66">
        <v>2</v>
      </c>
      <c r="V10" s="67">
        <f>E10+F10+G10+H10+I10+J10+K10+L10+M10+N10+O10+P10+Q10+R10+S10+T10+U10</f>
        <v>34</v>
      </c>
      <c r="W10" s="68"/>
      <c r="X10" s="66">
        <v>2</v>
      </c>
      <c r="Y10" s="66">
        <v>2</v>
      </c>
      <c r="Z10" s="66">
        <v>2</v>
      </c>
      <c r="AA10" s="66">
        <v>2</v>
      </c>
      <c r="AB10" s="66">
        <v>2</v>
      </c>
      <c r="AC10" s="66">
        <v>2</v>
      </c>
      <c r="AD10" s="66">
        <v>2</v>
      </c>
      <c r="AE10" s="66">
        <v>2</v>
      </c>
      <c r="AF10" s="66">
        <v>2</v>
      </c>
      <c r="AG10" s="66">
        <v>2</v>
      </c>
      <c r="AH10" s="66">
        <v>2</v>
      </c>
      <c r="AI10" s="66">
        <v>2</v>
      </c>
      <c r="AJ10" s="66">
        <v>2</v>
      </c>
      <c r="AK10" s="66">
        <v>2</v>
      </c>
      <c r="AL10" s="66">
        <v>2</v>
      </c>
      <c r="AM10" s="66">
        <v>2</v>
      </c>
      <c r="AN10" s="66">
        <v>2</v>
      </c>
      <c r="AO10" s="66">
        <v>2</v>
      </c>
      <c r="AP10" s="66">
        <v>2</v>
      </c>
      <c r="AQ10" s="66">
        <v>2</v>
      </c>
      <c r="AR10" s="66">
        <v>2</v>
      </c>
      <c r="AS10" s="66">
        <v>2</v>
      </c>
      <c r="AT10" s="29">
        <f>X10+Y10+Z10+AA10+AB10+AC10+AD10+AE10+AF10+AG10+AH10+AI10+AJ10+AK10+AL10+AM10+AN10+AO10+AP10+AQ10+AR10+AS10</f>
        <v>44</v>
      </c>
      <c r="AU10" s="30"/>
      <c r="AV10" s="27"/>
      <c r="AW10" s="27"/>
      <c r="AX10" s="27"/>
      <c r="AY10" s="27"/>
      <c r="AZ10" s="27"/>
      <c r="BA10" s="27"/>
      <c r="BB10" s="27"/>
      <c r="BC10" s="27"/>
      <c r="BD10" s="27"/>
      <c r="BE10" s="92">
        <f>V10+AT10</f>
        <v>78</v>
      </c>
      <c r="BF10" s="110"/>
    </row>
    <row r="11" spans="1:58" ht="10.5" customHeight="1" x14ac:dyDescent="0.25">
      <c r="A11" s="184"/>
      <c r="B11" s="168"/>
      <c r="C11" s="186"/>
      <c r="D11" s="108" t="s">
        <v>21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67">
        <f t="shared" ref="V11:V58" si="0">E11+F11+G11+H11+I11+J11+K11+L11+M11+N11+O11+P11+Q11+R11+S11+T11+U11</f>
        <v>0</v>
      </c>
      <c r="W11" s="71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29">
        <f t="shared" ref="AT11:AT58" si="1">X11+Y11+Z11+AA11+AB11+AC11+AD11+AE11+AF11+AG11+AH11+AI11+AJ11+AK11+AL11+AM11+AN11+AO11+AP11+AQ11+AR11+AS11</f>
        <v>0</v>
      </c>
      <c r="AU11" s="39"/>
      <c r="AV11" s="38"/>
      <c r="AW11" s="38"/>
      <c r="AX11" s="38"/>
      <c r="AY11" s="38"/>
      <c r="AZ11" s="38"/>
      <c r="BA11" s="38"/>
      <c r="BB11" s="38"/>
      <c r="BC11" s="38"/>
      <c r="BD11" s="38"/>
      <c r="BE11" s="92">
        <f t="shared" ref="BE11:BE58" si="2">V11+AT11</f>
        <v>0</v>
      </c>
      <c r="BF11" s="110"/>
    </row>
    <row r="12" spans="1:58" ht="9.75" customHeight="1" x14ac:dyDescent="0.25">
      <c r="A12" s="184"/>
      <c r="B12" s="174" t="s">
        <v>121</v>
      </c>
      <c r="C12" s="187" t="s">
        <v>167</v>
      </c>
      <c r="D12" s="108" t="s">
        <v>20</v>
      </c>
      <c r="E12" s="66">
        <v>2</v>
      </c>
      <c r="F12" s="66">
        <v>4</v>
      </c>
      <c r="G12" s="66">
        <v>2</v>
      </c>
      <c r="H12" s="66">
        <v>4</v>
      </c>
      <c r="I12" s="66">
        <v>2</v>
      </c>
      <c r="J12" s="66">
        <v>4</v>
      </c>
      <c r="K12" s="66">
        <v>2</v>
      </c>
      <c r="L12" s="66">
        <v>4</v>
      </c>
      <c r="M12" s="66">
        <v>2</v>
      </c>
      <c r="N12" s="66">
        <v>4</v>
      </c>
      <c r="O12" s="66">
        <v>2</v>
      </c>
      <c r="P12" s="66">
        <v>4</v>
      </c>
      <c r="Q12" s="66">
        <v>2</v>
      </c>
      <c r="R12" s="66">
        <v>4</v>
      </c>
      <c r="S12" s="66">
        <v>2</v>
      </c>
      <c r="T12" s="66">
        <v>4</v>
      </c>
      <c r="U12" s="66">
        <v>3</v>
      </c>
      <c r="V12" s="67">
        <f t="shared" si="0"/>
        <v>51</v>
      </c>
      <c r="W12" s="68"/>
      <c r="X12" s="66">
        <v>2</v>
      </c>
      <c r="Y12" s="66">
        <v>4</v>
      </c>
      <c r="Z12" s="66">
        <v>2</v>
      </c>
      <c r="AA12" s="66">
        <v>4</v>
      </c>
      <c r="AB12" s="66">
        <v>2</v>
      </c>
      <c r="AC12" s="66">
        <v>4</v>
      </c>
      <c r="AD12" s="66">
        <v>2</v>
      </c>
      <c r="AE12" s="66">
        <v>4</v>
      </c>
      <c r="AF12" s="66">
        <v>2</v>
      </c>
      <c r="AG12" s="66">
        <v>4</v>
      </c>
      <c r="AH12" s="66">
        <v>2</v>
      </c>
      <c r="AI12" s="66">
        <v>4</v>
      </c>
      <c r="AJ12" s="66">
        <v>2</v>
      </c>
      <c r="AK12" s="66">
        <v>4</v>
      </c>
      <c r="AL12" s="66">
        <v>2</v>
      </c>
      <c r="AM12" s="66">
        <v>4</v>
      </c>
      <c r="AN12" s="66">
        <v>2</v>
      </c>
      <c r="AO12" s="66">
        <v>4</v>
      </c>
      <c r="AP12" s="66">
        <v>2</v>
      </c>
      <c r="AQ12" s="66">
        <v>4</v>
      </c>
      <c r="AR12" s="66">
        <v>2</v>
      </c>
      <c r="AS12" s="66">
        <v>4</v>
      </c>
      <c r="AT12" s="29">
        <f t="shared" si="1"/>
        <v>66</v>
      </c>
      <c r="AU12" s="30"/>
      <c r="AV12" s="27"/>
      <c r="AW12" s="27"/>
      <c r="AX12" s="27"/>
      <c r="AY12" s="27"/>
      <c r="AZ12" s="27"/>
      <c r="BA12" s="27"/>
      <c r="BB12" s="27"/>
      <c r="BC12" s="27"/>
      <c r="BD12" s="27"/>
      <c r="BE12" s="92">
        <f t="shared" si="2"/>
        <v>117</v>
      </c>
      <c r="BF12" s="110"/>
    </row>
    <row r="13" spans="1:58" ht="12.75" customHeight="1" x14ac:dyDescent="0.25">
      <c r="A13" s="184"/>
      <c r="B13" s="178"/>
      <c r="C13" s="179"/>
      <c r="D13" s="108" t="s">
        <v>21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67">
        <f t="shared" si="0"/>
        <v>0</v>
      </c>
      <c r="W13" s="71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29">
        <f t="shared" si="1"/>
        <v>0</v>
      </c>
      <c r="AU13" s="39"/>
      <c r="AV13" s="38"/>
      <c r="AW13" s="38"/>
      <c r="AX13" s="38"/>
      <c r="AY13" s="38"/>
      <c r="AZ13" s="38"/>
      <c r="BA13" s="38"/>
      <c r="BB13" s="38"/>
      <c r="BC13" s="38"/>
      <c r="BD13" s="38"/>
      <c r="BE13" s="92">
        <f t="shared" si="2"/>
        <v>0</v>
      </c>
      <c r="BF13" s="110"/>
    </row>
    <row r="14" spans="1:58" ht="9" customHeight="1" x14ac:dyDescent="0.25">
      <c r="A14" s="184"/>
      <c r="B14" s="174" t="s">
        <v>122</v>
      </c>
      <c r="C14" s="176" t="s">
        <v>168</v>
      </c>
      <c r="D14" s="108" t="s">
        <v>20</v>
      </c>
      <c r="E14" s="66">
        <v>4</v>
      </c>
      <c r="F14" s="66">
        <v>2</v>
      </c>
      <c r="G14" s="66">
        <v>4</v>
      </c>
      <c r="H14" s="66">
        <v>2</v>
      </c>
      <c r="I14" s="66">
        <v>4</v>
      </c>
      <c r="J14" s="66">
        <v>2</v>
      </c>
      <c r="K14" s="66">
        <v>4</v>
      </c>
      <c r="L14" s="66">
        <v>2</v>
      </c>
      <c r="M14" s="66">
        <v>4</v>
      </c>
      <c r="N14" s="66">
        <v>2</v>
      </c>
      <c r="O14" s="66">
        <v>4</v>
      </c>
      <c r="P14" s="66">
        <v>2</v>
      </c>
      <c r="Q14" s="66">
        <v>4</v>
      </c>
      <c r="R14" s="66">
        <v>2</v>
      </c>
      <c r="S14" s="66">
        <v>4</v>
      </c>
      <c r="T14" s="66">
        <v>2</v>
      </c>
      <c r="U14" s="66">
        <v>3</v>
      </c>
      <c r="V14" s="67">
        <f t="shared" si="0"/>
        <v>51</v>
      </c>
      <c r="W14" s="68"/>
      <c r="X14" s="66">
        <v>4</v>
      </c>
      <c r="Y14" s="66">
        <v>2</v>
      </c>
      <c r="Z14" s="66">
        <v>4</v>
      </c>
      <c r="AA14" s="66">
        <v>2</v>
      </c>
      <c r="AB14" s="66">
        <v>4</v>
      </c>
      <c r="AC14" s="66">
        <v>2</v>
      </c>
      <c r="AD14" s="66">
        <v>4</v>
      </c>
      <c r="AE14" s="66">
        <v>2</v>
      </c>
      <c r="AF14" s="66">
        <v>4</v>
      </c>
      <c r="AG14" s="66">
        <v>2</v>
      </c>
      <c r="AH14" s="66">
        <v>4</v>
      </c>
      <c r="AI14" s="66">
        <v>2</v>
      </c>
      <c r="AJ14" s="66">
        <v>4</v>
      </c>
      <c r="AK14" s="66">
        <v>2</v>
      </c>
      <c r="AL14" s="66">
        <v>4</v>
      </c>
      <c r="AM14" s="66">
        <v>2</v>
      </c>
      <c r="AN14" s="66">
        <v>4</v>
      </c>
      <c r="AO14" s="66">
        <v>2</v>
      </c>
      <c r="AP14" s="66">
        <v>4</v>
      </c>
      <c r="AQ14" s="66">
        <v>2</v>
      </c>
      <c r="AR14" s="66">
        <v>4</v>
      </c>
      <c r="AS14" s="66">
        <v>2</v>
      </c>
      <c r="AT14" s="29">
        <f t="shared" si="1"/>
        <v>66</v>
      </c>
      <c r="AU14" s="30"/>
      <c r="AV14" s="27"/>
      <c r="AW14" s="27"/>
      <c r="AX14" s="27"/>
      <c r="AY14" s="27"/>
      <c r="AZ14" s="27"/>
      <c r="BA14" s="27"/>
      <c r="BB14" s="27"/>
      <c r="BC14" s="27"/>
      <c r="BD14" s="27"/>
      <c r="BE14" s="92">
        <f t="shared" si="2"/>
        <v>117</v>
      </c>
      <c r="BF14" s="110"/>
    </row>
    <row r="15" spans="1:58" ht="7.5" customHeight="1" x14ac:dyDescent="0.25">
      <c r="A15" s="184"/>
      <c r="B15" s="178"/>
      <c r="C15" s="179"/>
      <c r="D15" s="108" t="s">
        <v>21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67">
        <f t="shared" si="0"/>
        <v>0</v>
      </c>
      <c r="W15" s="71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29">
        <f t="shared" si="1"/>
        <v>0</v>
      </c>
      <c r="AU15" s="39"/>
      <c r="AV15" s="38"/>
      <c r="AW15" s="38"/>
      <c r="AX15" s="38"/>
      <c r="AY15" s="38"/>
      <c r="AZ15" s="38"/>
      <c r="BA15" s="38"/>
      <c r="BB15" s="38"/>
      <c r="BC15" s="38"/>
      <c r="BD15" s="38"/>
      <c r="BE15" s="92">
        <f t="shared" si="2"/>
        <v>0</v>
      </c>
      <c r="BF15" s="110"/>
    </row>
    <row r="16" spans="1:58" ht="9" customHeight="1" x14ac:dyDescent="0.25">
      <c r="A16" s="184"/>
      <c r="B16" s="174" t="s">
        <v>123</v>
      </c>
      <c r="C16" s="176" t="s">
        <v>169</v>
      </c>
      <c r="D16" s="108" t="s">
        <v>20</v>
      </c>
      <c r="E16" s="66">
        <v>2</v>
      </c>
      <c r="F16" s="66">
        <v>4</v>
      </c>
      <c r="G16" s="66">
        <v>2</v>
      </c>
      <c r="H16" s="66">
        <v>4</v>
      </c>
      <c r="I16" s="66">
        <v>2</v>
      </c>
      <c r="J16" s="66">
        <v>4</v>
      </c>
      <c r="K16" s="66">
        <v>2</v>
      </c>
      <c r="L16" s="66">
        <v>4</v>
      </c>
      <c r="M16" s="66">
        <v>2</v>
      </c>
      <c r="N16" s="66">
        <v>4</v>
      </c>
      <c r="O16" s="66">
        <v>2</v>
      </c>
      <c r="P16" s="66">
        <v>4</v>
      </c>
      <c r="Q16" s="66">
        <v>2</v>
      </c>
      <c r="R16" s="66">
        <v>4</v>
      </c>
      <c r="S16" s="66">
        <v>2</v>
      </c>
      <c r="T16" s="66">
        <v>4</v>
      </c>
      <c r="U16" s="66">
        <v>3</v>
      </c>
      <c r="V16" s="67">
        <f t="shared" si="0"/>
        <v>51</v>
      </c>
      <c r="W16" s="68"/>
      <c r="X16" s="66">
        <v>2</v>
      </c>
      <c r="Y16" s="66">
        <v>4</v>
      </c>
      <c r="Z16" s="66">
        <v>2</v>
      </c>
      <c r="AA16" s="66">
        <v>4</v>
      </c>
      <c r="AB16" s="66">
        <v>2</v>
      </c>
      <c r="AC16" s="66">
        <v>4</v>
      </c>
      <c r="AD16" s="66">
        <v>2</v>
      </c>
      <c r="AE16" s="66">
        <v>4</v>
      </c>
      <c r="AF16" s="66">
        <v>2</v>
      </c>
      <c r="AG16" s="66">
        <v>4</v>
      </c>
      <c r="AH16" s="66">
        <v>2</v>
      </c>
      <c r="AI16" s="66">
        <v>4</v>
      </c>
      <c r="AJ16" s="66">
        <v>2</v>
      </c>
      <c r="AK16" s="66">
        <v>4</v>
      </c>
      <c r="AL16" s="66">
        <v>2</v>
      </c>
      <c r="AM16" s="66">
        <v>4</v>
      </c>
      <c r="AN16" s="66">
        <v>2</v>
      </c>
      <c r="AO16" s="66">
        <v>4</v>
      </c>
      <c r="AP16" s="66">
        <v>2</v>
      </c>
      <c r="AQ16" s="66">
        <v>4</v>
      </c>
      <c r="AR16" s="66">
        <v>2</v>
      </c>
      <c r="AS16" s="66">
        <v>4</v>
      </c>
      <c r="AT16" s="29">
        <f t="shared" si="1"/>
        <v>66</v>
      </c>
      <c r="AU16" s="30"/>
      <c r="AV16" s="27"/>
      <c r="AW16" s="27"/>
      <c r="AX16" s="27"/>
      <c r="AY16" s="27"/>
      <c r="AZ16" s="27"/>
      <c r="BA16" s="27"/>
      <c r="BB16" s="27"/>
      <c r="BC16" s="27"/>
      <c r="BD16" s="27"/>
      <c r="BE16" s="92">
        <f t="shared" si="2"/>
        <v>117</v>
      </c>
      <c r="BF16" s="110"/>
    </row>
    <row r="17" spans="1:58" ht="8.25" customHeight="1" x14ac:dyDescent="0.25">
      <c r="A17" s="184"/>
      <c r="B17" s="178"/>
      <c r="C17" s="179"/>
      <c r="D17" s="108" t="s">
        <v>21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67">
        <f t="shared" si="0"/>
        <v>0</v>
      </c>
      <c r="W17" s="71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29">
        <f t="shared" si="1"/>
        <v>0</v>
      </c>
      <c r="AU17" s="39"/>
      <c r="AV17" s="38"/>
      <c r="AW17" s="38"/>
      <c r="AX17" s="38"/>
      <c r="AY17" s="38"/>
      <c r="AZ17" s="38"/>
      <c r="BA17" s="38"/>
      <c r="BB17" s="38"/>
      <c r="BC17" s="38"/>
      <c r="BD17" s="38"/>
      <c r="BE17" s="92">
        <f t="shared" si="2"/>
        <v>0</v>
      </c>
      <c r="BF17" s="110"/>
    </row>
    <row r="18" spans="1:58" ht="10.5" customHeight="1" x14ac:dyDescent="0.25">
      <c r="A18" s="184"/>
      <c r="B18" s="174" t="s">
        <v>127</v>
      </c>
      <c r="C18" s="187" t="s">
        <v>170</v>
      </c>
      <c r="D18" s="108" t="s">
        <v>20</v>
      </c>
      <c r="E18" s="66">
        <v>2</v>
      </c>
      <c r="F18" s="66">
        <v>2</v>
      </c>
      <c r="G18" s="66">
        <v>2</v>
      </c>
      <c r="H18" s="66">
        <v>2</v>
      </c>
      <c r="I18" s="66">
        <v>2</v>
      </c>
      <c r="J18" s="66">
        <v>2</v>
      </c>
      <c r="K18" s="66">
        <v>2</v>
      </c>
      <c r="L18" s="66">
        <v>2</v>
      </c>
      <c r="M18" s="66">
        <v>2</v>
      </c>
      <c r="N18" s="66">
        <v>2</v>
      </c>
      <c r="O18" s="66">
        <v>2</v>
      </c>
      <c r="P18" s="66">
        <v>2</v>
      </c>
      <c r="Q18" s="66">
        <v>2</v>
      </c>
      <c r="R18" s="66">
        <v>2</v>
      </c>
      <c r="S18" s="66">
        <v>2</v>
      </c>
      <c r="T18" s="69">
        <v>2</v>
      </c>
      <c r="U18" s="69">
        <v>0</v>
      </c>
      <c r="V18" s="67">
        <f t="shared" si="0"/>
        <v>32</v>
      </c>
      <c r="W18" s="68"/>
      <c r="X18" s="66">
        <v>2</v>
      </c>
      <c r="Y18" s="66">
        <v>4</v>
      </c>
      <c r="Z18" s="66">
        <v>2</v>
      </c>
      <c r="AA18" s="66">
        <v>4</v>
      </c>
      <c r="AB18" s="66">
        <v>2</v>
      </c>
      <c r="AC18" s="66">
        <v>4</v>
      </c>
      <c r="AD18" s="66">
        <v>2</v>
      </c>
      <c r="AE18" s="66">
        <v>4</v>
      </c>
      <c r="AF18" s="66">
        <v>2</v>
      </c>
      <c r="AG18" s="66">
        <v>4</v>
      </c>
      <c r="AH18" s="66">
        <v>2</v>
      </c>
      <c r="AI18" s="66">
        <v>4</v>
      </c>
      <c r="AJ18" s="66">
        <v>2</v>
      </c>
      <c r="AK18" s="66">
        <v>4</v>
      </c>
      <c r="AL18" s="66">
        <v>2</v>
      </c>
      <c r="AM18" s="66">
        <v>4</v>
      </c>
      <c r="AN18" s="66">
        <v>2</v>
      </c>
      <c r="AO18" s="66">
        <v>2</v>
      </c>
      <c r="AP18" s="66">
        <v>4</v>
      </c>
      <c r="AQ18" s="66">
        <v>2</v>
      </c>
      <c r="AR18" s="66">
        <v>4</v>
      </c>
      <c r="AS18" s="66">
        <v>4</v>
      </c>
      <c r="AT18" s="29">
        <f t="shared" si="1"/>
        <v>66</v>
      </c>
      <c r="AU18" s="30"/>
      <c r="AV18" s="27"/>
      <c r="AW18" s="27"/>
      <c r="AX18" s="27"/>
      <c r="AY18" s="27"/>
      <c r="AZ18" s="27"/>
      <c r="BA18" s="27"/>
      <c r="BB18" s="27"/>
      <c r="BC18" s="27"/>
      <c r="BD18" s="27"/>
      <c r="BE18" s="92">
        <f t="shared" si="2"/>
        <v>98</v>
      </c>
      <c r="BF18" s="110"/>
    </row>
    <row r="19" spans="1:58" ht="15.75" customHeight="1" x14ac:dyDescent="0.25">
      <c r="A19" s="184"/>
      <c r="B19" s="175"/>
      <c r="C19" s="177"/>
      <c r="D19" s="108" t="s">
        <v>21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67">
        <f t="shared" si="0"/>
        <v>0</v>
      </c>
      <c r="W19" s="71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29">
        <f t="shared" si="1"/>
        <v>0</v>
      </c>
      <c r="AU19" s="39"/>
      <c r="AV19" s="38"/>
      <c r="AW19" s="38"/>
      <c r="AX19" s="38"/>
      <c r="AY19" s="38"/>
      <c r="AZ19" s="38"/>
      <c r="BA19" s="38"/>
      <c r="BB19" s="38"/>
      <c r="BC19" s="38"/>
      <c r="BD19" s="38"/>
      <c r="BE19" s="92">
        <f t="shared" si="2"/>
        <v>0</v>
      </c>
      <c r="BF19" s="110"/>
    </row>
    <row r="20" spans="1:58" ht="9" customHeight="1" x14ac:dyDescent="0.25">
      <c r="A20" s="184"/>
      <c r="B20" s="174" t="s">
        <v>126</v>
      </c>
      <c r="C20" s="176" t="s">
        <v>174</v>
      </c>
      <c r="D20" s="108" t="s">
        <v>20</v>
      </c>
      <c r="E20" s="66">
        <v>2</v>
      </c>
      <c r="F20" s="66">
        <v>2</v>
      </c>
      <c r="G20" s="66">
        <v>2</v>
      </c>
      <c r="H20" s="66">
        <v>2</v>
      </c>
      <c r="I20" s="66">
        <v>2</v>
      </c>
      <c r="J20" s="66">
        <v>2</v>
      </c>
      <c r="K20" s="66">
        <v>2</v>
      </c>
      <c r="L20" s="66">
        <v>2</v>
      </c>
      <c r="M20" s="66">
        <v>2</v>
      </c>
      <c r="N20" s="66">
        <v>2</v>
      </c>
      <c r="O20" s="66">
        <v>2</v>
      </c>
      <c r="P20" s="66">
        <v>2</v>
      </c>
      <c r="Q20" s="66">
        <v>2</v>
      </c>
      <c r="R20" s="66">
        <v>2</v>
      </c>
      <c r="S20" s="66">
        <v>2</v>
      </c>
      <c r="T20" s="66">
        <v>2</v>
      </c>
      <c r="U20" s="69">
        <v>0</v>
      </c>
      <c r="V20" s="67">
        <f t="shared" si="0"/>
        <v>32</v>
      </c>
      <c r="W20" s="68"/>
      <c r="X20" s="66">
        <v>2</v>
      </c>
      <c r="Y20" s="66">
        <v>2</v>
      </c>
      <c r="Z20" s="66">
        <v>2</v>
      </c>
      <c r="AA20" s="66">
        <v>2</v>
      </c>
      <c r="AB20" s="66">
        <v>2</v>
      </c>
      <c r="AC20" s="66">
        <v>2</v>
      </c>
      <c r="AD20" s="66">
        <v>4</v>
      </c>
      <c r="AE20" s="66">
        <v>2</v>
      </c>
      <c r="AF20" s="66">
        <v>2</v>
      </c>
      <c r="AG20" s="66">
        <v>2</v>
      </c>
      <c r="AH20" s="66">
        <v>2</v>
      </c>
      <c r="AI20" s="66">
        <v>2</v>
      </c>
      <c r="AJ20" s="66">
        <v>2</v>
      </c>
      <c r="AK20" s="66">
        <v>2</v>
      </c>
      <c r="AL20" s="66">
        <v>2</v>
      </c>
      <c r="AM20" s="66">
        <v>2</v>
      </c>
      <c r="AN20" s="66">
        <v>2</v>
      </c>
      <c r="AO20" s="66">
        <v>2</v>
      </c>
      <c r="AP20" s="66">
        <v>2</v>
      </c>
      <c r="AQ20" s="66">
        <v>2</v>
      </c>
      <c r="AR20" s="66">
        <v>2</v>
      </c>
      <c r="AS20" s="66">
        <v>2</v>
      </c>
      <c r="AT20" s="29">
        <f t="shared" si="1"/>
        <v>46</v>
      </c>
      <c r="AU20" s="30"/>
      <c r="AV20" s="27"/>
      <c r="AW20" s="27"/>
      <c r="AX20" s="27"/>
      <c r="AY20" s="27"/>
      <c r="AZ20" s="27"/>
      <c r="BA20" s="27"/>
      <c r="BB20" s="27"/>
      <c r="BC20" s="27"/>
      <c r="BD20" s="27"/>
      <c r="BE20" s="92">
        <f t="shared" si="2"/>
        <v>78</v>
      </c>
      <c r="BF20" s="110"/>
    </row>
    <row r="21" spans="1:58" ht="11.25" customHeight="1" x14ac:dyDescent="0.25">
      <c r="A21" s="184"/>
      <c r="B21" s="175"/>
      <c r="C21" s="177"/>
      <c r="D21" s="108" t="s">
        <v>21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67">
        <f t="shared" si="0"/>
        <v>0</v>
      </c>
      <c r="W21" s="71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29">
        <f t="shared" si="1"/>
        <v>0</v>
      </c>
      <c r="AU21" s="39"/>
      <c r="AV21" s="38"/>
      <c r="AW21" s="38"/>
      <c r="AX21" s="38"/>
      <c r="AY21" s="38"/>
      <c r="AZ21" s="38"/>
      <c r="BA21" s="38"/>
      <c r="BB21" s="38"/>
      <c r="BC21" s="38"/>
      <c r="BD21" s="38"/>
      <c r="BE21" s="92">
        <f t="shared" si="2"/>
        <v>0</v>
      </c>
      <c r="BF21" s="110"/>
    </row>
    <row r="22" spans="1:58" ht="9" customHeight="1" x14ac:dyDescent="0.25">
      <c r="A22" s="184"/>
      <c r="B22" s="174" t="s">
        <v>128</v>
      </c>
      <c r="C22" s="176" t="s">
        <v>171</v>
      </c>
      <c r="D22" s="108" t="s">
        <v>20</v>
      </c>
      <c r="E22" s="66">
        <v>2</v>
      </c>
      <c r="F22" s="66">
        <v>2</v>
      </c>
      <c r="G22" s="66">
        <v>2</v>
      </c>
      <c r="H22" s="66">
        <v>2</v>
      </c>
      <c r="I22" s="66">
        <v>2</v>
      </c>
      <c r="J22" s="66">
        <v>2</v>
      </c>
      <c r="K22" s="66">
        <v>2</v>
      </c>
      <c r="L22" s="66">
        <v>2</v>
      </c>
      <c r="M22" s="66">
        <v>2</v>
      </c>
      <c r="N22" s="66">
        <v>2</v>
      </c>
      <c r="O22" s="66">
        <v>2</v>
      </c>
      <c r="P22" s="66">
        <v>2</v>
      </c>
      <c r="Q22" s="66">
        <v>2</v>
      </c>
      <c r="R22" s="66">
        <v>2</v>
      </c>
      <c r="S22" s="66">
        <v>2</v>
      </c>
      <c r="T22" s="66">
        <v>2</v>
      </c>
      <c r="U22" s="69">
        <v>4</v>
      </c>
      <c r="V22" s="67">
        <f t="shared" si="0"/>
        <v>36</v>
      </c>
      <c r="W22" s="68"/>
      <c r="X22" s="75"/>
      <c r="Y22" s="75"/>
      <c r="Z22" s="75"/>
      <c r="AA22" s="74"/>
      <c r="AB22" s="74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29"/>
      <c r="AU22" s="30"/>
      <c r="AV22" s="27"/>
      <c r="AW22" s="27"/>
      <c r="AX22" s="27"/>
      <c r="AY22" s="27"/>
      <c r="AZ22" s="27"/>
      <c r="BA22" s="27"/>
      <c r="BB22" s="27"/>
      <c r="BC22" s="27"/>
      <c r="BD22" s="27"/>
      <c r="BE22" s="92">
        <f t="shared" si="2"/>
        <v>36</v>
      </c>
      <c r="BF22" s="110"/>
    </row>
    <row r="23" spans="1:58" ht="9.75" customHeight="1" x14ac:dyDescent="0.25">
      <c r="A23" s="184"/>
      <c r="B23" s="175"/>
      <c r="C23" s="177"/>
      <c r="D23" s="108" t="s">
        <v>21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67">
        <f t="shared" si="0"/>
        <v>0</v>
      </c>
      <c r="W23" s="71"/>
      <c r="X23" s="70"/>
      <c r="Y23" s="70"/>
      <c r="Z23" s="70"/>
      <c r="AA23" s="74"/>
      <c r="AB23" s="74"/>
      <c r="AC23" s="76"/>
      <c r="AD23" s="76"/>
      <c r="AE23" s="76"/>
      <c r="AF23" s="76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29"/>
      <c r="AU23" s="39"/>
      <c r="AV23" s="38"/>
      <c r="AW23" s="38"/>
      <c r="AX23" s="38"/>
      <c r="AY23" s="38"/>
      <c r="AZ23" s="38"/>
      <c r="BA23" s="38"/>
      <c r="BB23" s="38"/>
      <c r="BC23" s="38"/>
      <c r="BD23" s="38"/>
      <c r="BE23" s="92">
        <f t="shared" si="2"/>
        <v>0</v>
      </c>
      <c r="BF23" s="110"/>
    </row>
    <row r="24" spans="1:58" ht="9.75" customHeight="1" x14ac:dyDescent="0.25">
      <c r="A24" s="184"/>
      <c r="B24" s="174" t="s">
        <v>124</v>
      </c>
      <c r="C24" s="176" t="s">
        <v>172</v>
      </c>
      <c r="D24" s="108" t="s">
        <v>20</v>
      </c>
      <c r="E24" s="66">
        <v>4</v>
      </c>
      <c r="F24" s="66">
        <v>2</v>
      </c>
      <c r="G24" s="66">
        <v>4</v>
      </c>
      <c r="H24" s="66">
        <v>2</v>
      </c>
      <c r="I24" s="66">
        <v>4</v>
      </c>
      <c r="J24" s="66">
        <v>2</v>
      </c>
      <c r="K24" s="66">
        <v>4</v>
      </c>
      <c r="L24" s="66">
        <v>2</v>
      </c>
      <c r="M24" s="66">
        <v>4</v>
      </c>
      <c r="N24" s="66">
        <v>2</v>
      </c>
      <c r="O24" s="66">
        <v>4</v>
      </c>
      <c r="P24" s="66">
        <v>2</v>
      </c>
      <c r="Q24" s="66">
        <v>4</v>
      </c>
      <c r="R24" s="66">
        <v>2</v>
      </c>
      <c r="S24" s="66">
        <v>4</v>
      </c>
      <c r="T24" s="66">
        <v>2</v>
      </c>
      <c r="U24" s="66">
        <v>3</v>
      </c>
      <c r="V24" s="67">
        <f t="shared" si="0"/>
        <v>51</v>
      </c>
      <c r="W24" s="68"/>
      <c r="X24" s="66">
        <v>4</v>
      </c>
      <c r="Y24" s="66">
        <v>2</v>
      </c>
      <c r="Z24" s="66">
        <v>4</v>
      </c>
      <c r="AA24" s="66">
        <v>2</v>
      </c>
      <c r="AB24" s="66">
        <v>4</v>
      </c>
      <c r="AC24" s="66">
        <v>2</v>
      </c>
      <c r="AD24" s="66">
        <v>4</v>
      </c>
      <c r="AE24" s="66">
        <v>2</v>
      </c>
      <c r="AF24" s="66">
        <v>4</v>
      </c>
      <c r="AG24" s="66">
        <v>2</v>
      </c>
      <c r="AH24" s="66">
        <v>4</v>
      </c>
      <c r="AI24" s="66">
        <v>2</v>
      </c>
      <c r="AJ24" s="66">
        <v>4</v>
      </c>
      <c r="AK24" s="66">
        <v>2</v>
      </c>
      <c r="AL24" s="66">
        <v>4</v>
      </c>
      <c r="AM24" s="66">
        <v>2</v>
      </c>
      <c r="AN24" s="66">
        <v>4</v>
      </c>
      <c r="AO24" s="66">
        <v>2</v>
      </c>
      <c r="AP24" s="66">
        <v>4</v>
      </c>
      <c r="AQ24" s="66">
        <v>2</v>
      </c>
      <c r="AR24" s="66">
        <v>4</v>
      </c>
      <c r="AS24" s="66">
        <v>2</v>
      </c>
      <c r="AT24" s="29">
        <f t="shared" si="1"/>
        <v>66</v>
      </c>
      <c r="AU24" s="30"/>
      <c r="AV24" s="27"/>
      <c r="AW24" s="27"/>
      <c r="AX24" s="27"/>
      <c r="AY24" s="27"/>
      <c r="AZ24" s="27"/>
      <c r="BA24" s="27"/>
      <c r="BB24" s="27"/>
      <c r="BC24" s="27"/>
      <c r="BD24" s="27"/>
      <c r="BE24" s="92">
        <f t="shared" si="2"/>
        <v>117</v>
      </c>
      <c r="BF24" s="110"/>
    </row>
    <row r="25" spans="1:58" ht="7.5" customHeight="1" x14ac:dyDescent="0.25">
      <c r="A25" s="184"/>
      <c r="B25" s="175"/>
      <c r="C25" s="177"/>
      <c r="D25" s="108" t="s">
        <v>21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67">
        <f t="shared" si="0"/>
        <v>0</v>
      </c>
      <c r="W25" s="71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29">
        <f t="shared" si="1"/>
        <v>0</v>
      </c>
      <c r="AU25" s="39"/>
      <c r="AV25" s="38"/>
      <c r="AW25" s="38"/>
      <c r="AX25" s="38"/>
      <c r="AY25" s="38"/>
      <c r="AZ25" s="38"/>
      <c r="BA25" s="38"/>
      <c r="BB25" s="38"/>
      <c r="BC25" s="38"/>
      <c r="BD25" s="38"/>
      <c r="BE25" s="92">
        <f t="shared" si="2"/>
        <v>0</v>
      </c>
      <c r="BF25" s="110"/>
    </row>
    <row r="26" spans="1:58" ht="10.5" customHeight="1" x14ac:dyDescent="0.25">
      <c r="A26" s="184"/>
      <c r="B26" s="174" t="s">
        <v>125</v>
      </c>
      <c r="C26" s="176" t="s">
        <v>173</v>
      </c>
      <c r="D26" s="108" t="s">
        <v>20</v>
      </c>
      <c r="E26" s="69">
        <v>2</v>
      </c>
      <c r="F26" s="69">
        <v>2</v>
      </c>
      <c r="G26" s="69">
        <v>2</v>
      </c>
      <c r="H26" s="69">
        <v>2</v>
      </c>
      <c r="I26" s="69">
        <v>2</v>
      </c>
      <c r="J26" s="69">
        <v>2</v>
      </c>
      <c r="K26" s="69">
        <v>2</v>
      </c>
      <c r="L26" s="69">
        <v>2</v>
      </c>
      <c r="M26" s="69">
        <v>2</v>
      </c>
      <c r="N26" s="69">
        <v>2</v>
      </c>
      <c r="O26" s="69">
        <v>2</v>
      </c>
      <c r="P26" s="69">
        <v>2</v>
      </c>
      <c r="Q26" s="69">
        <v>2</v>
      </c>
      <c r="R26" s="69">
        <v>2</v>
      </c>
      <c r="S26" s="69">
        <v>2</v>
      </c>
      <c r="T26" s="69">
        <v>2</v>
      </c>
      <c r="U26" s="69">
        <v>2</v>
      </c>
      <c r="V26" s="67">
        <f t="shared" si="0"/>
        <v>34</v>
      </c>
      <c r="W26" s="68"/>
      <c r="X26" s="66">
        <v>2</v>
      </c>
      <c r="Y26" s="66">
        <v>2</v>
      </c>
      <c r="Z26" s="66">
        <v>2</v>
      </c>
      <c r="AA26" s="66">
        <v>2</v>
      </c>
      <c r="AB26" s="66">
        <v>2</v>
      </c>
      <c r="AC26" s="66">
        <v>2</v>
      </c>
      <c r="AD26" s="66">
        <v>2</v>
      </c>
      <c r="AE26" s="66">
        <v>2</v>
      </c>
      <c r="AF26" s="66">
        <v>2</v>
      </c>
      <c r="AG26" s="66">
        <v>2</v>
      </c>
      <c r="AH26" s="66">
        <v>2</v>
      </c>
      <c r="AI26" s="66">
        <v>2</v>
      </c>
      <c r="AJ26" s="66">
        <v>2</v>
      </c>
      <c r="AK26" s="66">
        <v>2</v>
      </c>
      <c r="AL26" s="66">
        <v>2</v>
      </c>
      <c r="AM26" s="66">
        <v>2</v>
      </c>
      <c r="AN26" s="66">
        <v>2</v>
      </c>
      <c r="AO26" s="66">
        <v>0</v>
      </c>
      <c r="AP26" s="66">
        <v>2</v>
      </c>
      <c r="AQ26" s="66">
        <v>2</v>
      </c>
      <c r="AR26" s="66">
        <v>2</v>
      </c>
      <c r="AS26" s="66">
        <v>0</v>
      </c>
      <c r="AT26" s="29">
        <f t="shared" si="1"/>
        <v>40</v>
      </c>
      <c r="AU26" s="30"/>
      <c r="AV26" s="27"/>
      <c r="AW26" s="27"/>
      <c r="AX26" s="27"/>
      <c r="AY26" s="27"/>
      <c r="AZ26" s="27"/>
      <c r="BA26" s="27"/>
      <c r="BB26" s="27"/>
      <c r="BC26" s="27"/>
      <c r="BD26" s="27"/>
      <c r="BE26" s="92">
        <f t="shared" si="2"/>
        <v>74</v>
      </c>
      <c r="BF26" s="110"/>
    </row>
    <row r="27" spans="1:58" ht="9.75" customHeight="1" x14ac:dyDescent="0.25">
      <c r="A27" s="184"/>
      <c r="B27" s="175"/>
      <c r="C27" s="177"/>
      <c r="D27" s="108" t="s">
        <v>21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67">
        <f t="shared" si="0"/>
        <v>0</v>
      </c>
      <c r="W27" s="68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29">
        <f t="shared" si="1"/>
        <v>0</v>
      </c>
      <c r="AU27" s="39"/>
      <c r="AV27" s="38"/>
      <c r="AW27" s="38"/>
      <c r="AX27" s="38"/>
      <c r="AY27" s="38"/>
      <c r="AZ27" s="38"/>
      <c r="BA27" s="38"/>
      <c r="BB27" s="38"/>
      <c r="BC27" s="38"/>
      <c r="BD27" s="38"/>
      <c r="BE27" s="92">
        <f t="shared" si="2"/>
        <v>0</v>
      </c>
      <c r="BF27" s="110"/>
    </row>
    <row r="28" spans="1:58" ht="9.75" customHeight="1" x14ac:dyDescent="0.25">
      <c r="A28" s="184"/>
      <c r="B28" s="161" t="s">
        <v>133</v>
      </c>
      <c r="C28" s="159" t="s">
        <v>113</v>
      </c>
      <c r="D28" s="108" t="s">
        <v>20</v>
      </c>
      <c r="E28" s="69">
        <v>2</v>
      </c>
      <c r="F28" s="69">
        <v>2</v>
      </c>
      <c r="G28" s="69">
        <v>2</v>
      </c>
      <c r="H28" s="69">
        <v>2</v>
      </c>
      <c r="I28" s="69">
        <v>2</v>
      </c>
      <c r="J28" s="69">
        <v>2</v>
      </c>
      <c r="K28" s="69">
        <v>2</v>
      </c>
      <c r="L28" s="69">
        <v>2</v>
      </c>
      <c r="M28" s="69">
        <v>2</v>
      </c>
      <c r="N28" s="69">
        <v>2</v>
      </c>
      <c r="O28" s="69">
        <v>2</v>
      </c>
      <c r="P28" s="69">
        <v>2</v>
      </c>
      <c r="Q28" s="69">
        <v>2</v>
      </c>
      <c r="R28" s="69">
        <v>2</v>
      </c>
      <c r="S28" s="69">
        <v>2</v>
      </c>
      <c r="T28" s="69">
        <v>2</v>
      </c>
      <c r="U28" s="69">
        <v>4</v>
      </c>
      <c r="V28" s="67">
        <f t="shared" si="0"/>
        <v>36</v>
      </c>
      <c r="W28" s="68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29"/>
      <c r="AU28" s="39"/>
      <c r="AV28" s="38"/>
      <c r="AW28" s="38"/>
      <c r="AX28" s="38"/>
      <c r="AY28" s="38"/>
      <c r="AZ28" s="38"/>
      <c r="BA28" s="38"/>
      <c r="BB28" s="38"/>
      <c r="BC28" s="38"/>
      <c r="BD28" s="38"/>
      <c r="BE28" s="92">
        <f t="shared" si="2"/>
        <v>36</v>
      </c>
      <c r="BF28" s="110"/>
    </row>
    <row r="29" spans="1:58" ht="9.75" customHeight="1" x14ac:dyDescent="0.25">
      <c r="A29" s="184"/>
      <c r="B29" s="162"/>
      <c r="C29" s="160"/>
      <c r="D29" s="108" t="s">
        <v>21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67">
        <f t="shared" si="0"/>
        <v>0</v>
      </c>
      <c r="W29" s="68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29"/>
      <c r="AU29" s="39"/>
      <c r="AV29" s="38"/>
      <c r="AW29" s="38"/>
      <c r="AX29" s="38"/>
      <c r="AY29" s="38"/>
      <c r="AZ29" s="38"/>
      <c r="BA29" s="38"/>
      <c r="BB29" s="38"/>
      <c r="BC29" s="38"/>
      <c r="BD29" s="38"/>
      <c r="BE29" s="92">
        <f t="shared" si="2"/>
        <v>0</v>
      </c>
      <c r="BF29" s="110"/>
    </row>
    <row r="30" spans="1:58" ht="9.75" customHeight="1" x14ac:dyDescent="0.25">
      <c r="A30" s="184"/>
      <c r="B30" s="163" t="s">
        <v>134</v>
      </c>
      <c r="C30" s="159" t="s">
        <v>114</v>
      </c>
      <c r="D30" s="108" t="s">
        <v>20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67"/>
      <c r="W30" s="68"/>
      <c r="X30" s="69">
        <v>2</v>
      </c>
      <c r="Y30" s="69">
        <v>0</v>
      </c>
      <c r="Z30" s="69">
        <v>2</v>
      </c>
      <c r="AA30" s="69">
        <v>0</v>
      </c>
      <c r="AB30" s="69">
        <v>2</v>
      </c>
      <c r="AC30" s="69">
        <v>2</v>
      </c>
      <c r="AD30" s="69">
        <v>2</v>
      </c>
      <c r="AE30" s="69">
        <v>2</v>
      </c>
      <c r="AF30" s="69">
        <v>2</v>
      </c>
      <c r="AG30" s="69">
        <v>0</v>
      </c>
      <c r="AH30" s="69">
        <v>2</v>
      </c>
      <c r="AI30" s="69">
        <v>1</v>
      </c>
      <c r="AJ30" s="69">
        <v>2</v>
      </c>
      <c r="AK30" s="69">
        <v>0</v>
      </c>
      <c r="AL30" s="69">
        <v>2</v>
      </c>
      <c r="AM30" s="69">
        <v>0</v>
      </c>
      <c r="AN30" s="69">
        <v>2</v>
      </c>
      <c r="AO30" s="69">
        <v>2</v>
      </c>
      <c r="AP30" s="69">
        <v>2</v>
      </c>
      <c r="AQ30" s="69">
        <v>2</v>
      </c>
      <c r="AR30" s="69">
        <v>2</v>
      </c>
      <c r="AS30" s="69">
        <v>2</v>
      </c>
      <c r="AT30" s="29">
        <f t="shared" si="1"/>
        <v>33</v>
      </c>
      <c r="AU30" s="39"/>
      <c r="AV30" s="38"/>
      <c r="AW30" s="38"/>
      <c r="AX30" s="38"/>
      <c r="AY30" s="38"/>
      <c r="AZ30" s="38"/>
      <c r="BA30" s="38"/>
      <c r="BB30" s="38"/>
      <c r="BC30" s="38"/>
      <c r="BD30" s="38"/>
      <c r="BE30" s="92">
        <f t="shared" si="2"/>
        <v>33</v>
      </c>
      <c r="BF30" s="110"/>
    </row>
    <row r="31" spans="1:58" ht="9.75" customHeight="1" x14ac:dyDescent="0.25">
      <c r="A31" s="184"/>
      <c r="B31" s="164"/>
      <c r="C31" s="160"/>
      <c r="D31" s="108" t="s">
        <v>21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67"/>
      <c r="W31" s="68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29">
        <f t="shared" si="1"/>
        <v>0</v>
      </c>
      <c r="AU31" s="39"/>
      <c r="AV31" s="38"/>
      <c r="AW31" s="38"/>
      <c r="AX31" s="38"/>
      <c r="AY31" s="38"/>
      <c r="AZ31" s="38"/>
      <c r="BA31" s="38"/>
      <c r="BB31" s="38"/>
      <c r="BC31" s="38"/>
      <c r="BD31" s="38"/>
      <c r="BE31" s="92">
        <f t="shared" si="2"/>
        <v>0</v>
      </c>
      <c r="BF31" s="110"/>
    </row>
    <row r="32" spans="1:58" ht="9.75" customHeight="1" x14ac:dyDescent="0.25">
      <c r="A32" s="184"/>
      <c r="B32" s="163" t="s">
        <v>135</v>
      </c>
      <c r="C32" s="159" t="s">
        <v>132</v>
      </c>
      <c r="D32" s="115" t="s">
        <v>20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67"/>
      <c r="W32" s="68"/>
      <c r="X32" s="66">
        <v>2</v>
      </c>
      <c r="Y32" s="66">
        <v>2</v>
      </c>
      <c r="Z32" s="66">
        <v>2</v>
      </c>
      <c r="AA32" s="66">
        <v>2</v>
      </c>
      <c r="AB32" s="66">
        <v>2</v>
      </c>
      <c r="AC32" s="66">
        <v>0</v>
      </c>
      <c r="AD32" s="66">
        <v>2</v>
      </c>
      <c r="AE32" s="66">
        <v>0</v>
      </c>
      <c r="AF32" s="66">
        <v>2</v>
      </c>
      <c r="AG32" s="66">
        <v>2</v>
      </c>
      <c r="AH32" s="66">
        <v>2</v>
      </c>
      <c r="AI32" s="66">
        <v>1</v>
      </c>
      <c r="AJ32" s="66">
        <v>2</v>
      </c>
      <c r="AK32" s="66">
        <v>0</v>
      </c>
      <c r="AL32" s="66">
        <v>2</v>
      </c>
      <c r="AM32" s="66">
        <v>2</v>
      </c>
      <c r="AN32" s="66">
        <v>2</v>
      </c>
      <c r="AO32" s="66">
        <v>2</v>
      </c>
      <c r="AP32" s="66">
        <v>0</v>
      </c>
      <c r="AQ32" s="66">
        <v>2</v>
      </c>
      <c r="AR32" s="66">
        <v>2</v>
      </c>
      <c r="AS32" s="66">
        <v>2</v>
      </c>
      <c r="AT32" s="29">
        <f t="shared" si="1"/>
        <v>35</v>
      </c>
      <c r="AU32" s="39"/>
      <c r="AV32" s="38"/>
      <c r="AW32" s="38"/>
      <c r="AX32" s="38"/>
      <c r="AY32" s="38"/>
      <c r="AZ32" s="38"/>
      <c r="BA32" s="38"/>
      <c r="BB32" s="38"/>
      <c r="BC32" s="38"/>
      <c r="BD32" s="38"/>
      <c r="BE32" s="92">
        <f t="shared" si="2"/>
        <v>35</v>
      </c>
      <c r="BF32" s="110"/>
    </row>
    <row r="33" spans="1:58" ht="9.75" customHeight="1" x14ac:dyDescent="0.25">
      <c r="A33" s="184"/>
      <c r="B33" s="165"/>
      <c r="C33" s="160"/>
      <c r="D33" s="115" t="s">
        <v>21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67"/>
      <c r="W33" s="68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29">
        <f t="shared" si="1"/>
        <v>0</v>
      </c>
      <c r="AU33" s="39"/>
      <c r="AV33" s="38"/>
      <c r="AW33" s="38"/>
      <c r="AX33" s="38"/>
      <c r="AY33" s="38"/>
      <c r="AZ33" s="38"/>
      <c r="BA33" s="38"/>
      <c r="BB33" s="38"/>
      <c r="BC33" s="38"/>
      <c r="BD33" s="38"/>
      <c r="BE33" s="92">
        <f t="shared" si="2"/>
        <v>0</v>
      </c>
      <c r="BF33" s="110"/>
    </row>
    <row r="34" spans="1:58" ht="8.25" customHeight="1" x14ac:dyDescent="0.25">
      <c r="A34" s="184"/>
      <c r="B34" s="174" t="s">
        <v>129</v>
      </c>
      <c r="C34" s="172" t="s">
        <v>136</v>
      </c>
      <c r="D34" s="108" t="s">
        <v>20</v>
      </c>
      <c r="E34" s="66">
        <v>6</v>
      </c>
      <c r="F34" s="66">
        <v>6</v>
      </c>
      <c r="G34" s="66">
        <v>6</v>
      </c>
      <c r="H34" s="66">
        <v>6</v>
      </c>
      <c r="I34" s="66">
        <v>6</v>
      </c>
      <c r="J34" s="66">
        <v>6</v>
      </c>
      <c r="K34" s="66">
        <v>6</v>
      </c>
      <c r="L34" s="66">
        <v>6</v>
      </c>
      <c r="M34" s="66">
        <v>6</v>
      </c>
      <c r="N34" s="66">
        <v>6</v>
      </c>
      <c r="O34" s="66">
        <v>6</v>
      </c>
      <c r="P34" s="66">
        <v>6</v>
      </c>
      <c r="Q34" s="66">
        <v>6</v>
      </c>
      <c r="R34" s="66">
        <v>6</v>
      </c>
      <c r="S34" s="66">
        <v>6</v>
      </c>
      <c r="T34" s="66">
        <v>6</v>
      </c>
      <c r="U34" s="66">
        <v>6</v>
      </c>
      <c r="V34" s="67">
        <f t="shared" si="0"/>
        <v>102</v>
      </c>
      <c r="W34" s="68"/>
      <c r="X34" s="66">
        <v>6</v>
      </c>
      <c r="Y34" s="66">
        <v>6</v>
      </c>
      <c r="Z34" s="66">
        <v>6</v>
      </c>
      <c r="AA34" s="66">
        <v>6</v>
      </c>
      <c r="AB34" s="66">
        <v>6</v>
      </c>
      <c r="AC34" s="66">
        <v>6</v>
      </c>
      <c r="AD34" s="66">
        <v>6</v>
      </c>
      <c r="AE34" s="66">
        <v>6</v>
      </c>
      <c r="AF34" s="66">
        <v>6</v>
      </c>
      <c r="AG34" s="66">
        <v>6</v>
      </c>
      <c r="AH34" s="66">
        <v>6</v>
      </c>
      <c r="AI34" s="66">
        <v>6</v>
      </c>
      <c r="AJ34" s="66">
        <v>6</v>
      </c>
      <c r="AK34" s="66">
        <v>6</v>
      </c>
      <c r="AL34" s="66">
        <v>6</v>
      </c>
      <c r="AM34" s="66">
        <v>6</v>
      </c>
      <c r="AN34" s="66">
        <v>6</v>
      </c>
      <c r="AO34" s="66">
        <v>6</v>
      </c>
      <c r="AP34" s="66">
        <v>6</v>
      </c>
      <c r="AQ34" s="66">
        <v>6</v>
      </c>
      <c r="AR34" s="66">
        <v>6</v>
      </c>
      <c r="AS34" s="66">
        <v>6</v>
      </c>
      <c r="AT34" s="29">
        <f t="shared" si="1"/>
        <v>132</v>
      </c>
      <c r="AU34" s="30"/>
      <c r="AV34" s="27"/>
      <c r="AW34" s="27"/>
      <c r="AX34" s="27"/>
      <c r="AY34" s="27"/>
      <c r="AZ34" s="27"/>
      <c r="BA34" s="27"/>
      <c r="BB34" s="27"/>
      <c r="BC34" s="27"/>
      <c r="BD34" s="27"/>
      <c r="BE34" s="92">
        <f t="shared" si="2"/>
        <v>234</v>
      </c>
      <c r="BF34" s="110"/>
    </row>
    <row r="35" spans="1:58" ht="15" customHeight="1" x14ac:dyDescent="0.25">
      <c r="A35" s="184"/>
      <c r="B35" s="175"/>
      <c r="C35" s="177"/>
      <c r="D35" s="108" t="s">
        <v>21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67">
        <f t="shared" si="0"/>
        <v>0</v>
      </c>
      <c r="W35" s="71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29">
        <f t="shared" si="1"/>
        <v>0</v>
      </c>
      <c r="AU35" s="39"/>
      <c r="AV35" s="38"/>
      <c r="AW35" s="38"/>
      <c r="AX35" s="38"/>
      <c r="AY35" s="38"/>
      <c r="AZ35" s="38"/>
      <c r="BA35" s="38"/>
      <c r="BB35" s="38"/>
      <c r="BC35" s="38"/>
      <c r="BD35" s="38"/>
      <c r="BE35" s="92">
        <f t="shared" si="2"/>
        <v>0</v>
      </c>
      <c r="BF35" s="110"/>
    </row>
    <row r="36" spans="1:58" ht="9.75" customHeight="1" x14ac:dyDescent="0.25">
      <c r="A36" s="184"/>
      <c r="B36" s="174" t="s">
        <v>130</v>
      </c>
      <c r="C36" s="176" t="s">
        <v>40</v>
      </c>
      <c r="D36" s="108" t="s">
        <v>20</v>
      </c>
      <c r="E36" s="66">
        <v>2</v>
      </c>
      <c r="F36" s="66">
        <v>2</v>
      </c>
      <c r="G36" s="66">
        <v>2</v>
      </c>
      <c r="H36" s="66">
        <v>2</v>
      </c>
      <c r="I36" s="66">
        <v>2</v>
      </c>
      <c r="J36" s="66">
        <v>2</v>
      </c>
      <c r="K36" s="66">
        <v>2</v>
      </c>
      <c r="L36" s="66">
        <v>2</v>
      </c>
      <c r="M36" s="66">
        <v>2</v>
      </c>
      <c r="N36" s="66">
        <v>2</v>
      </c>
      <c r="O36" s="66">
        <v>2</v>
      </c>
      <c r="P36" s="66">
        <v>2</v>
      </c>
      <c r="Q36" s="66">
        <v>2</v>
      </c>
      <c r="R36" s="66">
        <v>2</v>
      </c>
      <c r="S36" s="66">
        <v>2</v>
      </c>
      <c r="T36" s="66">
        <v>2</v>
      </c>
      <c r="U36" s="66">
        <v>2</v>
      </c>
      <c r="V36" s="67">
        <f t="shared" si="0"/>
        <v>34</v>
      </c>
      <c r="W36" s="68"/>
      <c r="X36" s="66">
        <v>2</v>
      </c>
      <c r="Y36" s="66">
        <v>2</v>
      </c>
      <c r="Z36" s="66">
        <v>2</v>
      </c>
      <c r="AA36" s="66">
        <v>2</v>
      </c>
      <c r="AB36" s="66">
        <v>2</v>
      </c>
      <c r="AC36" s="66">
        <v>2</v>
      </c>
      <c r="AD36" s="66">
        <v>2</v>
      </c>
      <c r="AE36" s="66">
        <v>2</v>
      </c>
      <c r="AF36" s="66">
        <v>2</v>
      </c>
      <c r="AG36" s="66">
        <v>2</v>
      </c>
      <c r="AH36" s="66">
        <v>2</v>
      </c>
      <c r="AI36" s="66">
        <v>2</v>
      </c>
      <c r="AJ36" s="66">
        <v>2</v>
      </c>
      <c r="AK36" s="66">
        <v>2</v>
      </c>
      <c r="AL36" s="66">
        <v>2</v>
      </c>
      <c r="AM36" s="66">
        <v>2</v>
      </c>
      <c r="AN36" s="66">
        <v>2</v>
      </c>
      <c r="AO36" s="66">
        <v>2</v>
      </c>
      <c r="AP36" s="66">
        <v>2</v>
      </c>
      <c r="AQ36" s="66">
        <v>2</v>
      </c>
      <c r="AR36" s="66">
        <v>2</v>
      </c>
      <c r="AS36" s="66">
        <v>2</v>
      </c>
      <c r="AT36" s="29">
        <f t="shared" si="1"/>
        <v>44</v>
      </c>
      <c r="AU36" s="30"/>
      <c r="AV36" s="27"/>
      <c r="AW36" s="27"/>
      <c r="AX36" s="27"/>
      <c r="AY36" s="27"/>
      <c r="AZ36" s="27"/>
      <c r="BA36" s="27"/>
      <c r="BB36" s="27"/>
      <c r="BC36" s="27"/>
      <c r="BD36" s="27"/>
      <c r="BE36" s="92">
        <f t="shared" si="2"/>
        <v>78</v>
      </c>
      <c r="BF36" s="110"/>
    </row>
    <row r="37" spans="1:58" ht="9" customHeight="1" x14ac:dyDescent="0.25">
      <c r="A37" s="184"/>
      <c r="B37" s="175"/>
      <c r="C37" s="177"/>
      <c r="D37" s="108" t="s">
        <v>21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67">
        <f t="shared" si="0"/>
        <v>0</v>
      </c>
      <c r="W37" s="71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29">
        <f t="shared" si="1"/>
        <v>0</v>
      </c>
      <c r="AU37" s="39"/>
      <c r="AV37" s="38"/>
      <c r="AW37" s="38"/>
      <c r="AX37" s="38"/>
      <c r="AY37" s="38"/>
      <c r="AZ37" s="38"/>
      <c r="BA37" s="38"/>
      <c r="BB37" s="38"/>
      <c r="BC37" s="38"/>
      <c r="BD37" s="38"/>
      <c r="BE37" s="92">
        <f t="shared" si="2"/>
        <v>0</v>
      </c>
      <c r="BF37" s="110"/>
    </row>
    <row r="38" spans="1:58" ht="9" customHeight="1" x14ac:dyDescent="0.25">
      <c r="A38" s="184"/>
      <c r="B38" s="174" t="s">
        <v>131</v>
      </c>
      <c r="C38" s="176" t="s">
        <v>41</v>
      </c>
      <c r="D38" s="108" t="s">
        <v>20</v>
      </c>
      <c r="E38" s="66">
        <v>4</v>
      </c>
      <c r="F38" s="66">
        <v>4</v>
      </c>
      <c r="G38" s="66">
        <v>4</v>
      </c>
      <c r="H38" s="66">
        <v>4</v>
      </c>
      <c r="I38" s="66">
        <v>4</v>
      </c>
      <c r="J38" s="66">
        <v>4</v>
      </c>
      <c r="K38" s="66">
        <v>4</v>
      </c>
      <c r="L38" s="66">
        <v>4</v>
      </c>
      <c r="M38" s="66">
        <v>4</v>
      </c>
      <c r="N38" s="66">
        <v>4</v>
      </c>
      <c r="O38" s="66">
        <v>4</v>
      </c>
      <c r="P38" s="66">
        <v>4</v>
      </c>
      <c r="Q38" s="66">
        <v>4</v>
      </c>
      <c r="R38" s="66">
        <v>4</v>
      </c>
      <c r="S38" s="66">
        <v>4</v>
      </c>
      <c r="T38" s="66">
        <v>4</v>
      </c>
      <c r="U38" s="66">
        <v>4</v>
      </c>
      <c r="V38" s="67">
        <f t="shared" si="0"/>
        <v>68</v>
      </c>
      <c r="W38" s="68"/>
      <c r="X38" s="66">
        <v>2</v>
      </c>
      <c r="Y38" s="66">
        <v>2</v>
      </c>
      <c r="Z38" s="66">
        <v>2</v>
      </c>
      <c r="AA38" s="66">
        <v>4</v>
      </c>
      <c r="AB38" s="66">
        <v>2</v>
      </c>
      <c r="AC38" s="66">
        <v>4</v>
      </c>
      <c r="AD38" s="66">
        <v>0</v>
      </c>
      <c r="AE38" s="66">
        <v>4</v>
      </c>
      <c r="AF38" s="66">
        <v>2</v>
      </c>
      <c r="AG38" s="66">
        <v>2</v>
      </c>
      <c r="AH38" s="66">
        <v>2</v>
      </c>
      <c r="AI38" s="66">
        <v>2</v>
      </c>
      <c r="AJ38" s="66">
        <v>2</v>
      </c>
      <c r="AK38" s="66">
        <v>4</v>
      </c>
      <c r="AL38" s="66">
        <v>2</v>
      </c>
      <c r="AM38" s="66">
        <v>2</v>
      </c>
      <c r="AN38" s="66">
        <v>2</v>
      </c>
      <c r="AO38" s="66">
        <v>4</v>
      </c>
      <c r="AP38" s="66">
        <v>2</v>
      </c>
      <c r="AQ38" s="66">
        <v>4</v>
      </c>
      <c r="AR38" s="66">
        <v>2</v>
      </c>
      <c r="AS38" s="66">
        <v>2</v>
      </c>
      <c r="AT38" s="29">
        <f t="shared" si="1"/>
        <v>54</v>
      </c>
      <c r="AU38" s="30"/>
      <c r="AV38" s="27"/>
      <c r="AW38" s="27"/>
      <c r="AX38" s="27"/>
      <c r="AY38" s="27"/>
      <c r="AZ38" s="27"/>
      <c r="BA38" s="27"/>
      <c r="BB38" s="27"/>
      <c r="BC38" s="27"/>
      <c r="BD38" s="27"/>
      <c r="BE38" s="92">
        <f t="shared" si="2"/>
        <v>122</v>
      </c>
      <c r="BF38" s="110"/>
    </row>
    <row r="39" spans="1:58" ht="9" customHeight="1" x14ac:dyDescent="0.25">
      <c r="A39" s="184"/>
      <c r="B39" s="178"/>
      <c r="C39" s="179"/>
      <c r="D39" s="108" t="s">
        <v>21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7">
        <f t="shared" si="0"/>
        <v>0</v>
      </c>
      <c r="W39" s="71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29">
        <f t="shared" si="1"/>
        <v>0</v>
      </c>
      <c r="AU39" s="39"/>
      <c r="AV39" s="38"/>
      <c r="AW39" s="38"/>
      <c r="AX39" s="38"/>
      <c r="AY39" s="38"/>
      <c r="AZ39" s="38"/>
      <c r="BA39" s="38"/>
      <c r="BB39" s="38"/>
      <c r="BC39" s="38"/>
      <c r="BD39" s="38"/>
      <c r="BE39" s="92">
        <f t="shared" si="2"/>
        <v>0</v>
      </c>
      <c r="BF39" s="110"/>
    </row>
    <row r="40" spans="1:58" ht="9" customHeight="1" x14ac:dyDescent="0.25">
      <c r="A40" s="184"/>
      <c r="B40" s="180"/>
      <c r="C40" s="176" t="s">
        <v>115</v>
      </c>
      <c r="D40" s="108" t="s">
        <v>20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67"/>
      <c r="W40" s="71"/>
      <c r="X40" s="69">
        <v>2</v>
      </c>
      <c r="Y40" s="69">
        <v>2</v>
      </c>
      <c r="Z40" s="69">
        <v>2</v>
      </c>
      <c r="AA40" s="69">
        <v>0</v>
      </c>
      <c r="AB40" s="69">
        <v>2</v>
      </c>
      <c r="AC40" s="69">
        <v>0</v>
      </c>
      <c r="AD40" s="69">
        <v>2</v>
      </c>
      <c r="AE40" s="69">
        <v>0</v>
      </c>
      <c r="AF40" s="69">
        <v>2</v>
      </c>
      <c r="AG40" s="69">
        <v>2</v>
      </c>
      <c r="AH40" s="69">
        <v>2</v>
      </c>
      <c r="AI40" s="69">
        <v>2</v>
      </c>
      <c r="AJ40" s="69">
        <v>2</v>
      </c>
      <c r="AK40" s="69">
        <v>2</v>
      </c>
      <c r="AL40" s="69">
        <v>2</v>
      </c>
      <c r="AM40" s="69">
        <v>2</v>
      </c>
      <c r="AN40" s="69">
        <v>2</v>
      </c>
      <c r="AO40" s="69">
        <v>2</v>
      </c>
      <c r="AP40" s="69">
        <v>2</v>
      </c>
      <c r="AQ40" s="69">
        <v>0</v>
      </c>
      <c r="AR40" s="69">
        <v>0</v>
      </c>
      <c r="AS40" s="69">
        <v>2</v>
      </c>
      <c r="AT40" s="29">
        <f t="shared" si="1"/>
        <v>34</v>
      </c>
      <c r="AU40" s="39"/>
      <c r="AV40" s="38"/>
      <c r="AW40" s="38"/>
      <c r="AX40" s="38"/>
      <c r="AY40" s="38"/>
      <c r="AZ40" s="38"/>
      <c r="BA40" s="38"/>
      <c r="BB40" s="38"/>
      <c r="BC40" s="38"/>
      <c r="BD40" s="38"/>
      <c r="BE40" s="92">
        <f t="shared" si="2"/>
        <v>34</v>
      </c>
      <c r="BF40" s="110"/>
    </row>
    <row r="41" spans="1:58" ht="15.75" customHeight="1" x14ac:dyDescent="0.25">
      <c r="A41" s="184"/>
      <c r="B41" s="178"/>
      <c r="C41" s="179"/>
      <c r="D41" s="108" t="s">
        <v>21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67"/>
      <c r="W41" s="71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29">
        <f t="shared" si="1"/>
        <v>0</v>
      </c>
      <c r="AU41" s="39"/>
      <c r="AV41" s="38"/>
      <c r="AW41" s="38"/>
      <c r="AX41" s="38"/>
      <c r="AY41" s="38"/>
      <c r="AZ41" s="38"/>
      <c r="BA41" s="38"/>
      <c r="BB41" s="38"/>
      <c r="BC41" s="38"/>
      <c r="BD41" s="38"/>
      <c r="BE41" s="92">
        <f t="shared" si="2"/>
        <v>0</v>
      </c>
      <c r="BF41" s="110"/>
    </row>
    <row r="42" spans="1:58" ht="15" customHeight="1" x14ac:dyDescent="0.25">
      <c r="A42" s="184"/>
      <c r="B42" s="169" t="s">
        <v>23</v>
      </c>
      <c r="C42" s="170" t="s">
        <v>34</v>
      </c>
      <c r="D42" s="8" t="s">
        <v>20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67"/>
      <c r="W42" s="68"/>
      <c r="X42" s="72"/>
      <c r="Y42" s="72"/>
      <c r="Z42" s="72"/>
      <c r="AA42" s="75"/>
      <c r="AB42" s="75"/>
      <c r="AC42" s="75"/>
      <c r="AD42" s="75"/>
      <c r="AE42" s="75"/>
      <c r="AF42" s="75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29"/>
      <c r="AU42" s="28"/>
      <c r="AV42" s="27"/>
      <c r="AW42" s="27"/>
      <c r="AX42" s="27"/>
      <c r="AY42" s="27"/>
      <c r="AZ42" s="27"/>
      <c r="BA42" s="27"/>
      <c r="BB42" s="27"/>
      <c r="BC42" s="27"/>
      <c r="BD42" s="27"/>
      <c r="BE42" s="111"/>
    </row>
    <row r="43" spans="1:58" ht="15.75" customHeight="1" x14ac:dyDescent="0.25">
      <c r="A43" s="184"/>
      <c r="B43" s="169"/>
      <c r="C43" s="171"/>
      <c r="D43" s="8" t="s">
        <v>21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67"/>
      <c r="W43" s="27"/>
      <c r="X43" s="12"/>
      <c r="Y43" s="12"/>
      <c r="Z43" s="12"/>
      <c r="AA43" s="73"/>
      <c r="AB43" s="73"/>
      <c r="AC43" s="73"/>
      <c r="AD43" s="73"/>
      <c r="AE43" s="73"/>
      <c r="AF43" s="73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29"/>
      <c r="AU43" s="28"/>
      <c r="AV43" s="27"/>
      <c r="AW43" s="27"/>
      <c r="AX43" s="27"/>
      <c r="AY43" s="27"/>
      <c r="AZ43" s="27"/>
      <c r="BA43" s="27"/>
      <c r="BB43" s="27"/>
      <c r="BC43" s="27"/>
      <c r="BD43" s="27"/>
      <c r="BE43" s="111"/>
    </row>
    <row r="44" spans="1:58" ht="9.75" customHeight="1" x14ac:dyDescent="0.25">
      <c r="A44" s="184"/>
      <c r="B44" s="166" t="s">
        <v>38</v>
      </c>
      <c r="C44" s="172"/>
      <c r="D44" s="108" t="s">
        <v>20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67"/>
      <c r="W44" s="27"/>
      <c r="X44" s="12"/>
      <c r="Y44" s="12"/>
      <c r="Z44" s="12"/>
      <c r="AA44" s="73"/>
      <c r="AB44" s="73"/>
      <c r="AC44" s="73"/>
      <c r="AD44" s="73"/>
      <c r="AE44" s="73"/>
      <c r="AF44" s="73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29"/>
      <c r="AU44" s="28"/>
      <c r="AV44" s="27"/>
      <c r="AW44" s="27"/>
      <c r="AX44" s="27"/>
      <c r="AY44" s="27"/>
      <c r="AZ44" s="27"/>
      <c r="BA44" s="27"/>
      <c r="BB44" s="27"/>
      <c r="BC44" s="27"/>
      <c r="BD44" s="27"/>
      <c r="BE44" s="111"/>
    </row>
    <row r="45" spans="1:58" ht="9.75" customHeight="1" x14ac:dyDescent="0.25">
      <c r="A45" s="184"/>
      <c r="B45" s="166"/>
      <c r="C45" s="173"/>
      <c r="D45" s="108" t="s">
        <v>21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67"/>
      <c r="W45" s="27"/>
      <c r="X45" s="12"/>
      <c r="Y45" s="12"/>
      <c r="Z45" s="12"/>
      <c r="AA45" s="73"/>
      <c r="AB45" s="73"/>
      <c r="AC45" s="73"/>
      <c r="AD45" s="73"/>
      <c r="AE45" s="73"/>
      <c r="AF45" s="73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29"/>
      <c r="AU45" s="28"/>
      <c r="AV45" s="27"/>
      <c r="AW45" s="27"/>
      <c r="AX45" s="27"/>
      <c r="AY45" s="27"/>
      <c r="AZ45" s="27"/>
      <c r="BA45" s="27"/>
      <c r="BB45" s="27"/>
      <c r="BC45" s="27"/>
      <c r="BD45" s="27"/>
      <c r="BE45" s="111"/>
    </row>
    <row r="46" spans="1:58" ht="15.75" customHeight="1" x14ac:dyDescent="0.25">
      <c r="A46" s="184"/>
      <c r="B46" s="169" t="s">
        <v>24</v>
      </c>
      <c r="C46" s="171" t="s">
        <v>35</v>
      </c>
      <c r="D46" s="8" t="s">
        <v>20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67"/>
      <c r="W46" s="27"/>
      <c r="X46" s="12"/>
      <c r="Y46" s="12"/>
      <c r="Z46" s="12"/>
      <c r="AA46" s="73"/>
      <c r="AB46" s="73"/>
      <c r="AC46" s="73"/>
      <c r="AD46" s="73"/>
      <c r="AE46" s="73"/>
      <c r="AF46" s="73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29"/>
      <c r="AU46" s="28"/>
      <c r="AV46" s="27"/>
      <c r="AW46" s="27"/>
      <c r="AX46" s="27"/>
      <c r="AY46" s="27"/>
      <c r="AZ46" s="27"/>
      <c r="BA46" s="27"/>
      <c r="BB46" s="27"/>
      <c r="BC46" s="27"/>
      <c r="BD46" s="27"/>
      <c r="BE46" s="111"/>
    </row>
    <row r="47" spans="1:58" ht="17.25" customHeight="1" x14ac:dyDescent="0.25">
      <c r="A47" s="184"/>
      <c r="B47" s="169"/>
      <c r="C47" s="171"/>
      <c r="D47" s="8" t="s">
        <v>21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67"/>
      <c r="W47" s="27"/>
      <c r="X47" s="12"/>
      <c r="Y47" s="12"/>
      <c r="Z47" s="12"/>
      <c r="AA47" s="73"/>
      <c r="AB47" s="73"/>
      <c r="AC47" s="73"/>
      <c r="AD47" s="73"/>
      <c r="AE47" s="73"/>
      <c r="AF47" s="73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29"/>
      <c r="AU47" s="28"/>
      <c r="AV47" s="27"/>
      <c r="AW47" s="27"/>
      <c r="AX47" s="27"/>
      <c r="AY47" s="27"/>
      <c r="AZ47" s="27"/>
      <c r="BA47" s="27"/>
      <c r="BB47" s="27"/>
      <c r="BC47" s="27"/>
      <c r="BD47" s="27"/>
      <c r="BE47" s="111"/>
    </row>
    <row r="48" spans="1:58" ht="10.5" customHeight="1" x14ac:dyDescent="0.25">
      <c r="A48" s="184"/>
      <c r="B48" s="166" t="s">
        <v>39</v>
      </c>
      <c r="C48" s="167"/>
      <c r="D48" s="108" t="s">
        <v>20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67"/>
      <c r="W48" s="27"/>
      <c r="X48" s="12"/>
      <c r="Y48" s="12"/>
      <c r="Z48" s="12"/>
      <c r="AA48" s="73"/>
      <c r="AB48" s="73"/>
      <c r="AC48" s="73"/>
      <c r="AD48" s="73"/>
      <c r="AE48" s="73"/>
      <c r="AF48" s="73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29"/>
      <c r="AU48" s="28"/>
      <c r="AV48" s="27"/>
      <c r="AW48" s="27"/>
      <c r="AX48" s="27"/>
      <c r="AY48" s="27"/>
      <c r="AZ48" s="27"/>
      <c r="BA48" s="27"/>
      <c r="BB48" s="27"/>
      <c r="BC48" s="27"/>
      <c r="BD48" s="27"/>
      <c r="BE48" s="111"/>
    </row>
    <row r="49" spans="1:57" ht="11.25" customHeight="1" x14ac:dyDescent="0.25">
      <c r="A49" s="184"/>
      <c r="B49" s="166"/>
      <c r="C49" s="167"/>
      <c r="D49" s="108" t="s">
        <v>21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7"/>
      <c r="W49" s="27"/>
      <c r="X49" s="12"/>
      <c r="Y49" s="12"/>
      <c r="Z49" s="12"/>
      <c r="AA49" s="73"/>
      <c r="AB49" s="73"/>
      <c r="AC49" s="73"/>
      <c r="AD49" s="73"/>
      <c r="AE49" s="73"/>
      <c r="AF49" s="73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29"/>
      <c r="AU49" s="28"/>
      <c r="AV49" s="27"/>
      <c r="AW49" s="27"/>
      <c r="AX49" s="27"/>
      <c r="AY49" s="27"/>
      <c r="AZ49" s="27"/>
      <c r="BA49" s="27"/>
      <c r="BB49" s="27"/>
      <c r="BC49" s="27"/>
      <c r="BD49" s="27"/>
      <c r="BE49" s="111"/>
    </row>
    <row r="50" spans="1:57" ht="9" customHeight="1" x14ac:dyDescent="0.25">
      <c r="A50" s="184"/>
      <c r="B50" s="168" t="s">
        <v>28</v>
      </c>
      <c r="C50" s="167"/>
      <c r="D50" s="108" t="s">
        <v>20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67"/>
      <c r="W50" s="27"/>
      <c r="X50" s="12"/>
      <c r="Y50" s="12"/>
      <c r="Z50" s="12"/>
      <c r="AA50" s="73"/>
      <c r="AB50" s="73"/>
      <c r="AC50" s="73"/>
      <c r="AD50" s="73"/>
      <c r="AE50" s="73"/>
      <c r="AF50" s="73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29"/>
      <c r="AU50" s="28"/>
      <c r="AV50" s="27"/>
      <c r="AW50" s="27"/>
      <c r="AX50" s="27"/>
      <c r="AY50" s="27"/>
      <c r="AZ50" s="27"/>
      <c r="BA50" s="27"/>
      <c r="BB50" s="27"/>
      <c r="BC50" s="27"/>
      <c r="BD50" s="27"/>
      <c r="BE50" s="111"/>
    </row>
    <row r="51" spans="1:57" ht="9" customHeight="1" x14ac:dyDescent="0.25">
      <c r="A51" s="184"/>
      <c r="B51" s="168"/>
      <c r="C51" s="167"/>
      <c r="D51" s="108" t="s">
        <v>21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67"/>
      <c r="W51" s="27"/>
      <c r="X51" s="12"/>
      <c r="Y51" s="12"/>
      <c r="Z51" s="12"/>
      <c r="AA51" s="73"/>
      <c r="AB51" s="73"/>
      <c r="AC51" s="73"/>
      <c r="AD51" s="73"/>
      <c r="AE51" s="73"/>
      <c r="AF51" s="73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29"/>
      <c r="AU51" s="28"/>
      <c r="AV51" s="27"/>
      <c r="AW51" s="27"/>
      <c r="AX51" s="27"/>
      <c r="AY51" s="27"/>
      <c r="AZ51" s="27"/>
      <c r="BA51" s="27"/>
      <c r="BB51" s="27"/>
      <c r="BC51" s="27"/>
      <c r="BD51" s="27"/>
      <c r="BE51" s="111"/>
    </row>
    <row r="52" spans="1:57" ht="9" customHeight="1" x14ac:dyDescent="0.25">
      <c r="A52" s="184"/>
      <c r="B52" s="168" t="s">
        <v>29</v>
      </c>
      <c r="C52" s="167"/>
      <c r="D52" s="108" t="s">
        <v>20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67"/>
      <c r="W52" s="27"/>
      <c r="X52" s="12"/>
      <c r="Y52" s="12"/>
      <c r="Z52" s="12"/>
      <c r="AA52" s="73"/>
      <c r="AB52" s="73"/>
      <c r="AC52" s="73"/>
      <c r="AD52" s="73"/>
      <c r="AE52" s="73"/>
      <c r="AF52" s="73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29"/>
      <c r="AU52" s="28"/>
      <c r="AV52" s="27"/>
      <c r="AW52" s="27"/>
      <c r="AX52" s="27"/>
      <c r="AY52" s="27"/>
      <c r="AZ52" s="27"/>
      <c r="BA52" s="27"/>
      <c r="BB52" s="27"/>
      <c r="BC52" s="27"/>
      <c r="BD52" s="27"/>
      <c r="BE52" s="111"/>
    </row>
    <row r="53" spans="1:57" ht="9.75" customHeight="1" x14ac:dyDescent="0.25">
      <c r="A53" s="184"/>
      <c r="B53" s="168"/>
      <c r="C53" s="167"/>
      <c r="D53" s="108" t="s">
        <v>21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67"/>
      <c r="W53" s="27"/>
      <c r="X53" s="12"/>
      <c r="Y53" s="12"/>
      <c r="Z53" s="12"/>
      <c r="AA53" s="73"/>
      <c r="AB53" s="73"/>
      <c r="AC53" s="73"/>
      <c r="AD53" s="73"/>
      <c r="AE53" s="73"/>
      <c r="AF53" s="73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29"/>
      <c r="AU53" s="28"/>
      <c r="AV53" s="27"/>
      <c r="AW53" s="27"/>
      <c r="AX53" s="27"/>
      <c r="AY53" s="27"/>
      <c r="AZ53" s="27"/>
      <c r="BA53" s="27"/>
      <c r="BB53" s="27"/>
      <c r="BC53" s="27"/>
      <c r="BD53" s="27"/>
      <c r="BE53" s="111"/>
    </row>
    <row r="54" spans="1:57" ht="10.5" customHeight="1" x14ac:dyDescent="0.25">
      <c r="A54" s="184"/>
      <c r="B54" s="108" t="s">
        <v>30</v>
      </c>
      <c r="C54" s="109"/>
      <c r="D54" s="108" t="s">
        <v>20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67"/>
      <c r="W54" s="27"/>
      <c r="X54" s="12"/>
      <c r="Y54" s="12"/>
      <c r="Z54" s="12"/>
      <c r="AA54" s="73"/>
      <c r="AB54" s="73"/>
      <c r="AC54" s="73"/>
      <c r="AD54" s="73"/>
      <c r="AE54" s="73"/>
      <c r="AF54" s="73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29"/>
      <c r="AU54" s="28"/>
      <c r="AV54" s="27"/>
      <c r="AW54" s="27"/>
      <c r="AX54" s="27"/>
      <c r="AY54" s="27"/>
      <c r="AZ54" s="27"/>
      <c r="BA54" s="27"/>
      <c r="BB54" s="27"/>
      <c r="BC54" s="27"/>
      <c r="BD54" s="27"/>
      <c r="BE54" s="111"/>
    </row>
    <row r="55" spans="1:57" ht="10.5" customHeight="1" x14ac:dyDescent="0.25">
      <c r="A55" s="184"/>
      <c r="B55" s="108" t="s">
        <v>31</v>
      </c>
      <c r="C55" s="109"/>
      <c r="D55" s="108" t="s">
        <v>20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67"/>
      <c r="W55" s="27"/>
      <c r="X55" s="12"/>
      <c r="Y55" s="12"/>
      <c r="Z55" s="12"/>
      <c r="AA55" s="73"/>
      <c r="AB55" s="77"/>
      <c r="AC55" s="77"/>
      <c r="AD55" s="77"/>
      <c r="AE55" s="77"/>
      <c r="AF55" s="77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29"/>
      <c r="AU55" s="28"/>
      <c r="AV55" s="27"/>
      <c r="AW55" s="27"/>
      <c r="AX55" s="27"/>
      <c r="AY55" s="27"/>
      <c r="AZ55" s="27"/>
      <c r="BA55" s="27"/>
      <c r="BB55" s="27"/>
      <c r="BC55" s="27"/>
      <c r="BD55" s="27"/>
      <c r="BE55" s="111"/>
    </row>
    <row r="56" spans="1:57" ht="17.25" customHeight="1" x14ac:dyDescent="0.25">
      <c r="A56" s="184"/>
      <c r="B56" s="153" t="s">
        <v>36</v>
      </c>
      <c r="C56" s="154"/>
      <c r="D56" s="155"/>
      <c r="E56" s="12">
        <f t="shared" ref="E56:V56" si="3">E10+E12++E14+E16+E18+E20+E22+E24+E26+E28+E30+E34+E36+E38</f>
        <v>36</v>
      </c>
      <c r="F56" s="12">
        <f t="shared" si="3"/>
        <v>36</v>
      </c>
      <c r="G56" s="12">
        <f t="shared" si="3"/>
        <v>36</v>
      </c>
      <c r="H56" s="12">
        <f t="shared" si="3"/>
        <v>36</v>
      </c>
      <c r="I56" s="12">
        <f t="shared" si="3"/>
        <v>36</v>
      </c>
      <c r="J56" s="12">
        <f t="shared" si="3"/>
        <v>36</v>
      </c>
      <c r="K56" s="12">
        <f t="shared" si="3"/>
        <v>36</v>
      </c>
      <c r="L56" s="12">
        <f t="shared" si="3"/>
        <v>36</v>
      </c>
      <c r="M56" s="12">
        <f t="shared" si="3"/>
        <v>36</v>
      </c>
      <c r="N56" s="12">
        <f t="shared" si="3"/>
        <v>36</v>
      </c>
      <c r="O56" s="12">
        <f t="shared" si="3"/>
        <v>36</v>
      </c>
      <c r="P56" s="12">
        <f t="shared" si="3"/>
        <v>36</v>
      </c>
      <c r="Q56" s="12">
        <f t="shared" si="3"/>
        <v>36</v>
      </c>
      <c r="R56" s="12">
        <f t="shared" si="3"/>
        <v>36</v>
      </c>
      <c r="S56" s="12">
        <f t="shared" si="3"/>
        <v>36</v>
      </c>
      <c r="T56" s="12">
        <f t="shared" si="3"/>
        <v>36</v>
      </c>
      <c r="U56" s="12">
        <f t="shared" si="3"/>
        <v>36</v>
      </c>
      <c r="V56" s="112">
        <f t="shared" si="3"/>
        <v>612</v>
      </c>
      <c r="W56" s="27"/>
      <c r="X56" s="12">
        <f t="shared" ref="X56:AT56" si="4">X10+X12+X14+X16+X18+X20+X22+X24+X26+X28+X30+X32+X34+X36+X38+X40</f>
        <v>36</v>
      </c>
      <c r="Y56" s="12">
        <f t="shared" si="4"/>
        <v>36</v>
      </c>
      <c r="Z56" s="12">
        <f t="shared" si="4"/>
        <v>36</v>
      </c>
      <c r="AA56" s="12">
        <f t="shared" si="4"/>
        <v>36</v>
      </c>
      <c r="AB56" s="12">
        <f t="shared" si="4"/>
        <v>36</v>
      </c>
      <c r="AC56" s="12">
        <f t="shared" si="4"/>
        <v>36</v>
      </c>
      <c r="AD56" s="12">
        <f t="shared" si="4"/>
        <v>36</v>
      </c>
      <c r="AE56" s="12">
        <f t="shared" si="4"/>
        <v>36</v>
      </c>
      <c r="AF56" s="12">
        <f t="shared" si="4"/>
        <v>36</v>
      </c>
      <c r="AG56" s="12">
        <f t="shared" si="4"/>
        <v>36</v>
      </c>
      <c r="AH56" s="12">
        <f t="shared" si="4"/>
        <v>36</v>
      </c>
      <c r="AI56" s="12">
        <f t="shared" si="4"/>
        <v>36</v>
      </c>
      <c r="AJ56" s="12">
        <f t="shared" si="4"/>
        <v>36</v>
      </c>
      <c r="AK56" s="12">
        <f t="shared" si="4"/>
        <v>36</v>
      </c>
      <c r="AL56" s="12">
        <f t="shared" si="4"/>
        <v>36</v>
      </c>
      <c r="AM56" s="12">
        <f t="shared" si="4"/>
        <v>36</v>
      </c>
      <c r="AN56" s="12">
        <f t="shared" si="4"/>
        <v>36</v>
      </c>
      <c r="AO56" s="12">
        <f t="shared" si="4"/>
        <v>36</v>
      </c>
      <c r="AP56" s="12">
        <f t="shared" si="4"/>
        <v>36</v>
      </c>
      <c r="AQ56" s="12">
        <f t="shared" si="4"/>
        <v>36</v>
      </c>
      <c r="AR56" s="12">
        <f t="shared" si="4"/>
        <v>36</v>
      </c>
      <c r="AS56" s="12">
        <f t="shared" si="4"/>
        <v>36</v>
      </c>
      <c r="AT56" s="113">
        <f t="shared" si="4"/>
        <v>792</v>
      </c>
      <c r="AU56" s="28"/>
      <c r="AV56" s="27"/>
      <c r="AW56" s="27"/>
      <c r="AX56" s="27"/>
      <c r="AY56" s="27"/>
      <c r="AZ56" s="27"/>
      <c r="BA56" s="27"/>
      <c r="BB56" s="27"/>
      <c r="BC56" s="27"/>
      <c r="BD56" s="27"/>
      <c r="BE56" s="92">
        <f t="shared" si="2"/>
        <v>1404</v>
      </c>
    </row>
    <row r="57" spans="1:57" ht="14.25" customHeight="1" x14ac:dyDescent="0.25">
      <c r="A57" s="184"/>
      <c r="B57" s="156" t="s">
        <v>32</v>
      </c>
      <c r="C57" s="157"/>
      <c r="D57" s="158"/>
      <c r="E57" s="12">
        <f t="shared" ref="E57:V57" si="5">E11+E13+E15+E17+E19+E21+E23+E25+E27+E29+E31+E35+E37+E39</f>
        <v>0</v>
      </c>
      <c r="F57" s="12">
        <f t="shared" si="5"/>
        <v>0</v>
      </c>
      <c r="G57" s="12">
        <f t="shared" si="5"/>
        <v>0</v>
      </c>
      <c r="H57" s="12">
        <f t="shared" si="5"/>
        <v>0</v>
      </c>
      <c r="I57" s="12">
        <f t="shared" si="5"/>
        <v>0</v>
      </c>
      <c r="J57" s="12">
        <f t="shared" si="5"/>
        <v>0</v>
      </c>
      <c r="K57" s="12">
        <f t="shared" si="5"/>
        <v>0</v>
      </c>
      <c r="L57" s="12">
        <f t="shared" si="5"/>
        <v>0</v>
      </c>
      <c r="M57" s="12">
        <f t="shared" si="5"/>
        <v>0</v>
      </c>
      <c r="N57" s="12">
        <f t="shared" si="5"/>
        <v>0</v>
      </c>
      <c r="O57" s="12">
        <f t="shared" si="5"/>
        <v>0</v>
      </c>
      <c r="P57" s="12">
        <f t="shared" si="5"/>
        <v>0</v>
      </c>
      <c r="Q57" s="12">
        <f t="shared" si="5"/>
        <v>0</v>
      </c>
      <c r="R57" s="12">
        <f t="shared" si="5"/>
        <v>0</v>
      </c>
      <c r="S57" s="12">
        <f t="shared" si="5"/>
        <v>0</v>
      </c>
      <c r="T57" s="12">
        <f t="shared" si="5"/>
        <v>0</v>
      </c>
      <c r="U57" s="12">
        <f t="shared" si="5"/>
        <v>0</v>
      </c>
      <c r="V57" s="112">
        <f t="shared" si="5"/>
        <v>0</v>
      </c>
      <c r="W57" s="27"/>
      <c r="X57" s="12">
        <f t="shared" ref="X57:AT57" si="6">X11+X13+X15+X17+X19+X21+X25+X27+X31+X33+X35+X37+X39+X41</f>
        <v>0</v>
      </c>
      <c r="Y57" s="12">
        <f t="shared" si="6"/>
        <v>0</v>
      </c>
      <c r="Z57" s="12">
        <f t="shared" si="6"/>
        <v>0</v>
      </c>
      <c r="AA57" s="12">
        <f t="shared" si="6"/>
        <v>0</v>
      </c>
      <c r="AB57" s="12">
        <f t="shared" si="6"/>
        <v>0</v>
      </c>
      <c r="AC57" s="12">
        <f t="shared" si="6"/>
        <v>0</v>
      </c>
      <c r="AD57" s="12">
        <f t="shared" si="6"/>
        <v>0</v>
      </c>
      <c r="AE57" s="12">
        <f t="shared" si="6"/>
        <v>0</v>
      </c>
      <c r="AF57" s="12">
        <f t="shared" si="6"/>
        <v>0</v>
      </c>
      <c r="AG57" s="12">
        <f t="shared" si="6"/>
        <v>0</v>
      </c>
      <c r="AH57" s="12">
        <f t="shared" si="6"/>
        <v>0</v>
      </c>
      <c r="AI57" s="12">
        <f t="shared" si="6"/>
        <v>0</v>
      </c>
      <c r="AJ57" s="12">
        <f t="shared" si="6"/>
        <v>0</v>
      </c>
      <c r="AK57" s="12">
        <f t="shared" si="6"/>
        <v>0</v>
      </c>
      <c r="AL57" s="12">
        <f t="shared" si="6"/>
        <v>0</v>
      </c>
      <c r="AM57" s="12">
        <f t="shared" si="6"/>
        <v>0</v>
      </c>
      <c r="AN57" s="12">
        <f t="shared" si="6"/>
        <v>0</v>
      </c>
      <c r="AO57" s="12">
        <f t="shared" si="6"/>
        <v>0</v>
      </c>
      <c r="AP57" s="12">
        <f t="shared" si="6"/>
        <v>0</v>
      </c>
      <c r="AQ57" s="12">
        <f t="shared" si="6"/>
        <v>0</v>
      </c>
      <c r="AR57" s="12">
        <f t="shared" si="6"/>
        <v>0</v>
      </c>
      <c r="AS57" s="12">
        <f t="shared" si="6"/>
        <v>0</v>
      </c>
      <c r="AT57" s="113">
        <f t="shared" si="6"/>
        <v>0</v>
      </c>
      <c r="AU57" s="28"/>
      <c r="AV57" s="27"/>
      <c r="AW57" s="27"/>
      <c r="AX57" s="27"/>
      <c r="AY57" s="27"/>
      <c r="AZ57" s="27"/>
      <c r="BA57" s="27"/>
      <c r="BB57" s="27"/>
      <c r="BC57" s="27"/>
      <c r="BD57" s="27"/>
      <c r="BE57" s="92">
        <f t="shared" si="2"/>
        <v>0</v>
      </c>
    </row>
    <row r="58" spans="1:57" ht="12.75" customHeight="1" x14ac:dyDescent="0.25">
      <c r="A58" s="184"/>
      <c r="B58" s="156" t="s">
        <v>33</v>
      </c>
      <c r="C58" s="157"/>
      <c r="D58" s="158"/>
      <c r="E58" s="12">
        <f>E56+E57</f>
        <v>36</v>
      </c>
      <c r="F58" s="12">
        <f t="shared" ref="F58:AS58" si="7">F56+F57</f>
        <v>36</v>
      </c>
      <c r="G58" s="12">
        <f t="shared" si="7"/>
        <v>36</v>
      </c>
      <c r="H58" s="12">
        <f t="shared" si="7"/>
        <v>36</v>
      </c>
      <c r="I58" s="12">
        <f t="shared" si="7"/>
        <v>36</v>
      </c>
      <c r="J58" s="12">
        <f t="shared" si="7"/>
        <v>36</v>
      </c>
      <c r="K58" s="12">
        <f t="shared" si="7"/>
        <v>36</v>
      </c>
      <c r="L58" s="12">
        <f t="shared" si="7"/>
        <v>36</v>
      </c>
      <c r="M58" s="12">
        <f t="shared" si="7"/>
        <v>36</v>
      </c>
      <c r="N58" s="12">
        <f t="shared" si="7"/>
        <v>36</v>
      </c>
      <c r="O58" s="12">
        <f t="shared" si="7"/>
        <v>36</v>
      </c>
      <c r="P58" s="12">
        <f t="shared" si="7"/>
        <v>36</v>
      </c>
      <c r="Q58" s="12">
        <f t="shared" si="7"/>
        <v>36</v>
      </c>
      <c r="R58" s="12">
        <f t="shared" si="7"/>
        <v>36</v>
      </c>
      <c r="S58" s="12">
        <f t="shared" si="7"/>
        <v>36</v>
      </c>
      <c r="T58" s="12">
        <f t="shared" si="7"/>
        <v>36</v>
      </c>
      <c r="U58" s="12">
        <f t="shared" si="7"/>
        <v>36</v>
      </c>
      <c r="V58" s="67">
        <f t="shared" si="0"/>
        <v>612</v>
      </c>
      <c r="W58" s="27"/>
      <c r="X58" s="12">
        <f t="shared" si="7"/>
        <v>36</v>
      </c>
      <c r="Y58" s="12">
        <f t="shared" si="7"/>
        <v>36</v>
      </c>
      <c r="Z58" s="12">
        <f t="shared" si="7"/>
        <v>36</v>
      </c>
      <c r="AA58" s="73">
        <f t="shared" si="7"/>
        <v>36</v>
      </c>
      <c r="AB58" s="114">
        <f t="shared" si="7"/>
        <v>36</v>
      </c>
      <c r="AC58" s="114">
        <f t="shared" si="7"/>
        <v>36</v>
      </c>
      <c r="AD58" s="73">
        <f t="shared" si="7"/>
        <v>36</v>
      </c>
      <c r="AE58" s="73">
        <f t="shared" si="7"/>
        <v>36</v>
      </c>
      <c r="AF58" s="73">
        <f t="shared" si="7"/>
        <v>36</v>
      </c>
      <c r="AG58" s="12">
        <f t="shared" si="7"/>
        <v>36</v>
      </c>
      <c r="AH58" s="12">
        <f t="shared" si="7"/>
        <v>36</v>
      </c>
      <c r="AI58" s="12">
        <f t="shared" si="7"/>
        <v>36</v>
      </c>
      <c r="AJ58" s="12">
        <f t="shared" si="7"/>
        <v>36</v>
      </c>
      <c r="AK58" s="12">
        <f t="shared" si="7"/>
        <v>36</v>
      </c>
      <c r="AL58" s="12">
        <f t="shared" si="7"/>
        <v>36</v>
      </c>
      <c r="AM58" s="12">
        <f t="shared" si="7"/>
        <v>36</v>
      </c>
      <c r="AN58" s="12">
        <f t="shared" si="7"/>
        <v>36</v>
      </c>
      <c r="AO58" s="12">
        <f t="shared" si="7"/>
        <v>36</v>
      </c>
      <c r="AP58" s="12">
        <f t="shared" si="7"/>
        <v>36</v>
      </c>
      <c r="AQ58" s="12">
        <f t="shared" si="7"/>
        <v>36</v>
      </c>
      <c r="AR58" s="12">
        <f t="shared" si="7"/>
        <v>36</v>
      </c>
      <c r="AS58" s="12">
        <f t="shared" si="7"/>
        <v>36</v>
      </c>
      <c r="AT58" s="29">
        <f t="shared" si="1"/>
        <v>792</v>
      </c>
      <c r="AU58" s="28"/>
      <c r="AV58" s="27"/>
      <c r="AW58" s="27"/>
      <c r="AX58" s="27"/>
      <c r="AY58" s="27"/>
      <c r="AZ58" s="27"/>
      <c r="BA58" s="27"/>
      <c r="BB58" s="27"/>
      <c r="BC58" s="27"/>
      <c r="BD58" s="27"/>
      <c r="BE58" s="92">
        <f t="shared" si="2"/>
        <v>1404</v>
      </c>
    </row>
    <row r="59" spans="1:57" x14ac:dyDescent="0.25">
      <c r="A59" s="2"/>
    </row>
    <row r="60" spans="1:57" x14ac:dyDescent="0.25">
      <c r="A60" s="2"/>
    </row>
    <row r="61" spans="1:57" x14ac:dyDescent="0.25">
      <c r="A61" s="2"/>
    </row>
    <row r="62" spans="1:57" x14ac:dyDescent="0.25">
      <c r="A62" s="2"/>
    </row>
    <row r="63" spans="1:57" x14ac:dyDescent="0.25">
      <c r="A63" s="2"/>
    </row>
  </sheetData>
  <mergeCells count="71">
    <mergeCell ref="B1:AH1"/>
    <mergeCell ref="B2:AI2"/>
    <mergeCell ref="A3:A7"/>
    <mergeCell ref="B3:B7"/>
    <mergeCell ref="C3:C7"/>
    <mergeCell ref="D3:D7"/>
    <mergeCell ref="F3:H3"/>
    <mergeCell ref="J3:M3"/>
    <mergeCell ref="N3:Q3"/>
    <mergeCell ref="S3:U3"/>
    <mergeCell ref="A8:A5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AW3:AZ3"/>
    <mergeCell ref="BA3:BD3"/>
    <mergeCell ref="BE3:BE7"/>
    <mergeCell ref="E4:BD4"/>
    <mergeCell ref="E6:BD6"/>
    <mergeCell ref="W3:Z3"/>
    <mergeCell ref="AB3:AD3"/>
    <mergeCell ref="AF3:AH3"/>
    <mergeCell ref="AJ3:AL3"/>
    <mergeCell ref="AN3:AQ3"/>
    <mergeCell ref="AS3:AU3"/>
    <mergeCell ref="C28:C29"/>
    <mergeCell ref="C30:C31"/>
    <mergeCell ref="B34:B35"/>
    <mergeCell ref="C34:C35"/>
    <mergeCell ref="C22:C23"/>
    <mergeCell ref="B24:B25"/>
    <mergeCell ref="C24:C25"/>
    <mergeCell ref="B26:B27"/>
    <mergeCell ref="C26:C27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B56:D56"/>
    <mergeCell ref="B57:D57"/>
    <mergeCell ref="B58:D58"/>
    <mergeCell ref="C32:C33"/>
    <mergeCell ref="B28:B29"/>
    <mergeCell ref="B30:B31"/>
    <mergeCell ref="B32:B33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</mergeCells>
  <pageMargins left="0.19685039370078741" right="0.19685039370078741" top="0.74803149606299213" bottom="0.39370078740157483" header="0" footer="0"/>
  <pageSetup paperSize="9" scale="86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E59"/>
  <sheetViews>
    <sheetView topLeftCell="I1" workbookViewId="0">
      <selection activeCell="AQ48" sqref="AQ48"/>
    </sheetView>
  </sheetViews>
  <sheetFormatPr defaultRowHeight="15" x14ac:dyDescent="0.25"/>
  <cols>
    <col min="1" max="1" width="4.7109375" customWidth="1"/>
    <col min="2" max="2" width="4.5703125" customWidth="1"/>
    <col min="4" max="4" width="5.7109375" customWidth="1"/>
    <col min="5" max="5" width="4.140625" customWidth="1"/>
    <col min="6" max="8" width="3.85546875" customWidth="1"/>
    <col min="9" max="9" width="3.42578125" customWidth="1"/>
    <col min="10" max="12" width="3.85546875" customWidth="1"/>
    <col min="13" max="13" width="3.42578125" customWidth="1"/>
    <col min="14" max="14" width="3.85546875" customWidth="1"/>
    <col min="15" max="15" width="4" customWidth="1"/>
    <col min="16" max="16" width="3.85546875" customWidth="1"/>
    <col min="17" max="18" width="3.7109375" customWidth="1"/>
    <col min="19" max="19" width="3.5703125" customWidth="1"/>
    <col min="20" max="20" width="4.140625" customWidth="1"/>
    <col min="21" max="21" width="4.85546875" customWidth="1"/>
    <col min="22" max="22" width="4.5703125" customWidth="1"/>
    <col min="23" max="23" width="4" customWidth="1"/>
    <col min="24" max="24" width="4.42578125" customWidth="1"/>
    <col min="25" max="25" width="4.5703125" customWidth="1"/>
    <col min="26" max="26" width="4.7109375" customWidth="1"/>
    <col min="27" max="28" width="4.5703125" customWidth="1"/>
    <col min="29" max="29" width="4.7109375" customWidth="1"/>
    <col min="30" max="31" width="4.140625" customWidth="1"/>
    <col min="32" max="32" width="4.42578125" customWidth="1"/>
    <col min="33" max="33" width="4.7109375" customWidth="1"/>
    <col min="34" max="34" width="5" customWidth="1"/>
    <col min="35" max="35" width="5.140625" customWidth="1"/>
    <col min="36" max="36" width="5.28515625" customWidth="1"/>
    <col min="37" max="37" width="5.140625" customWidth="1"/>
    <col min="38" max="38" width="5" customWidth="1"/>
    <col min="39" max="39" width="4.85546875" customWidth="1"/>
    <col min="40" max="40" width="5.42578125" customWidth="1"/>
    <col min="41" max="42" width="5.140625" customWidth="1"/>
    <col min="43" max="43" width="5.7109375" customWidth="1"/>
    <col min="44" max="46" width="5.42578125" customWidth="1"/>
    <col min="47" max="47" width="5" customWidth="1"/>
    <col min="48" max="49" width="4.140625" customWidth="1"/>
    <col min="50" max="50" width="4.42578125" customWidth="1"/>
    <col min="51" max="51" width="3.85546875" customWidth="1"/>
    <col min="52" max="52" width="3.7109375" customWidth="1"/>
    <col min="53" max="53" width="4" customWidth="1"/>
    <col min="54" max="54" width="3.28515625" customWidth="1"/>
    <col min="55" max="55" width="3.5703125" customWidth="1"/>
    <col min="56" max="56" width="3" customWidth="1"/>
    <col min="57" max="57" width="5.7109375" customWidth="1"/>
  </cols>
  <sheetData>
    <row r="1" spans="1:57" x14ac:dyDescent="0.25">
      <c r="C1" s="195" t="s">
        <v>99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</row>
    <row r="2" spans="1:57" x14ac:dyDescent="0.25">
      <c r="A2" s="192" t="s">
        <v>0</v>
      </c>
      <c r="B2" s="192" t="s">
        <v>1</v>
      </c>
      <c r="C2" s="192" t="s">
        <v>2</v>
      </c>
      <c r="D2" s="192" t="s">
        <v>3</v>
      </c>
      <c r="E2" s="3"/>
      <c r="F2" s="181" t="s">
        <v>4</v>
      </c>
      <c r="G2" s="181"/>
      <c r="H2" s="181"/>
      <c r="I2" s="4"/>
      <c r="J2" s="181" t="s">
        <v>5</v>
      </c>
      <c r="K2" s="181"/>
      <c r="L2" s="181"/>
      <c r="M2" s="181"/>
      <c r="N2" s="181" t="s">
        <v>6</v>
      </c>
      <c r="O2" s="181"/>
      <c r="P2" s="181"/>
      <c r="Q2" s="181"/>
      <c r="R2" s="4"/>
      <c r="S2" s="181" t="s">
        <v>7</v>
      </c>
      <c r="T2" s="181"/>
      <c r="U2" s="181"/>
      <c r="V2" s="4"/>
      <c r="W2" s="181" t="s">
        <v>8</v>
      </c>
      <c r="X2" s="181"/>
      <c r="Y2" s="181"/>
      <c r="Z2" s="181"/>
      <c r="AA2" s="4"/>
      <c r="AB2" s="181" t="s">
        <v>9</v>
      </c>
      <c r="AC2" s="181"/>
      <c r="AD2" s="181"/>
      <c r="AE2" s="4"/>
      <c r="AF2" s="181" t="s">
        <v>10</v>
      </c>
      <c r="AG2" s="181"/>
      <c r="AH2" s="181"/>
      <c r="AI2" s="4"/>
      <c r="AJ2" s="181" t="s">
        <v>11</v>
      </c>
      <c r="AK2" s="181"/>
      <c r="AL2" s="181"/>
      <c r="AM2" s="4"/>
      <c r="AN2" s="181" t="s">
        <v>12</v>
      </c>
      <c r="AO2" s="181"/>
      <c r="AP2" s="181"/>
      <c r="AQ2" s="181"/>
      <c r="AR2" s="4"/>
      <c r="AS2" s="181" t="s">
        <v>13</v>
      </c>
      <c r="AT2" s="181"/>
      <c r="AU2" s="181"/>
      <c r="AV2" s="4"/>
      <c r="AW2" s="181" t="s">
        <v>14</v>
      </c>
      <c r="AX2" s="181"/>
      <c r="AY2" s="181"/>
      <c r="AZ2" s="181"/>
      <c r="BA2" s="181" t="s">
        <v>15</v>
      </c>
      <c r="BB2" s="181"/>
      <c r="BC2" s="181"/>
      <c r="BD2" s="181"/>
      <c r="BE2" s="182" t="s">
        <v>37</v>
      </c>
    </row>
    <row r="3" spans="1:57" x14ac:dyDescent="0.25">
      <c r="A3" s="192"/>
      <c r="B3" s="192"/>
      <c r="C3" s="192"/>
      <c r="D3" s="192"/>
      <c r="E3" s="183" t="s">
        <v>16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2"/>
    </row>
    <row r="4" spans="1:57" x14ac:dyDescent="0.25">
      <c r="A4" s="192"/>
      <c r="B4" s="192"/>
      <c r="C4" s="192"/>
      <c r="D4" s="192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82"/>
    </row>
    <row r="5" spans="1:57" x14ac:dyDescent="0.25">
      <c r="A5" s="192"/>
      <c r="B5" s="192"/>
      <c r="C5" s="192"/>
      <c r="D5" s="192"/>
      <c r="E5" s="183" t="s">
        <v>17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2"/>
    </row>
    <row r="6" spans="1:57" x14ac:dyDescent="0.25">
      <c r="A6" s="192"/>
      <c r="B6" s="192"/>
      <c r="C6" s="192"/>
      <c r="D6" s="192"/>
      <c r="E6" s="80">
        <v>1</v>
      </c>
      <c r="F6" s="80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1">
        <v>8</v>
      </c>
      <c r="M6" s="81">
        <v>9</v>
      </c>
      <c r="N6" s="81">
        <v>10</v>
      </c>
      <c r="O6" s="81">
        <v>11</v>
      </c>
      <c r="P6" s="81">
        <v>12</v>
      </c>
      <c r="Q6" s="81">
        <v>13</v>
      </c>
      <c r="R6" s="81">
        <v>14</v>
      </c>
      <c r="S6" s="81">
        <v>15</v>
      </c>
      <c r="T6" s="81">
        <v>16</v>
      </c>
      <c r="U6" s="82">
        <v>17</v>
      </c>
      <c r="V6" s="83">
        <v>18</v>
      </c>
      <c r="W6" s="83">
        <v>19</v>
      </c>
      <c r="X6" s="81">
        <v>20</v>
      </c>
      <c r="Y6" s="81">
        <v>21</v>
      </c>
      <c r="Z6" s="81">
        <v>22</v>
      </c>
      <c r="AA6" s="84">
        <v>23</v>
      </c>
      <c r="AB6" s="84">
        <v>24</v>
      </c>
      <c r="AC6" s="84">
        <v>25</v>
      </c>
      <c r="AD6" s="81">
        <v>26</v>
      </c>
      <c r="AE6" s="81">
        <v>27</v>
      </c>
      <c r="AF6" s="81">
        <v>28</v>
      </c>
      <c r="AG6" s="81">
        <v>29</v>
      </c>
      <c r="AH6" s="80">
        <v>30</v>
      </c>
      <c r="AI6" s="80">
        <v>31</v>
      </c>
      <c r="AJ6" s="80">
        <v>32</v>
      </c>
      <c r="AK6" s="80">
        <v>33</v>
      </c>
      <c r="AL6" s="81">
        <v>34</v>
      </c>
      <c r="AM6" s="80">
        <v>35</v>
      </c>
      <c r="AN6" s="80">
        <v>36</v>
      </c>
      <c r="AO6" s="80">
        <v>37</v>
      </c>
      <c r="AP6" s="89">
        <v>38</v>
      </c>
      <c r="AQ6" s="89">
        <v>39</v>
      </c>
      <c r="AR6" s="89">
        <v>40</v>
      </c>
      <c r="AS6" s="89">
        <v>41</v>
      </c>
      <c r="AT6" s="86">
        <v>42</v>
      </c>
      <c r="AU6" s="85">
        <v>43</v>
      </c>
      <c r="AV6" s="88">
        <v>44</v>
      </c>
      <c r="AW6" s="88">
        <v>45</v>
      </c>
      <c r="AX6" s="88">
        <v>46</v>
      </c>
      <c r="AY6" s="88">
        <v>47</v>
      </c>
      <c r="AZ6" s="88">
        <v>48</v>
      </c>
      <c r="BA6" s="88">
        <v>49</v>
      </c>
      <c r="BB6" s="88">
        <v>50</v>
      </c>
      <c r="BC6" s="88">
        <v>51</v>
      </c>
      <c r="BD6" s="88">
        <v>52</v>
      </c>
      <c r="BE6" s="182"/>
    </row>
    <row r="7" spans="1:57" ht="10.5" customHeight="1" x14ac:dyDescent="0.25">
      <c r="A7" s="206" t="s">
        <v>176</v>
      </c>
      <c r="B7" s="203" t="s">
        <v>23</v>
      </c>
      <c r="C7" s="207" t="s">
        <v>111</v>
      </c>
      <c r="D7" s="8" t="s">
        <v>20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8"/>
      <c r="V7" s="16"/>
      <c r="W7" s="16"/>
      <c r="X7" s="5"/>
      <c r="Y7" s="5"/>
      <c r="Z7" s="5"/>
      <c r="AA7" s="22"/>
      <c r="AB7" s="22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34"/>
      <c r="AQ7" s="22"/>
      <c r="AR7" s="22"/>
      <c r="AS7" s="22"/>
      <c r="AT7" s="17"/>
      <c r="AU7" s="18"/>
      <c r="AV7" s="16"/>
      <c r="AW7" s="16"/>
      <c r="AX7" s="16"/>
      <c r="AY7" s="16"/>
      <c r="AZ7" s="16"/>
      <c r="BA7" s="16"/>
      <c r="BB7" s="16"/>
      <c r="BC7" s="16"/>
      <c r="BD7" s="16"/>
      <c r="BE7" s="5"/>
    </row>
    <row r="8" spans="1:57" ht="12" customHeight="1" x14ac:dyDescent="0.25">
      <c r="A8" s="206"/>
      <c r="B8" s="203"/>
      <c r="C8" s="203"/>
      <c r="D8" s="8" t="s">
        <v>21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9"/>
      <c r="V8" s="16"/>
      <c r="W8" s="16"/>
      <c r="X8" s="5"/>
      <c r="Y8" s="5"/>
      <c r="Z8" s="5"/>
      <c r="AA8" s="22"/>
      <c r="AB8" s="22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34"/>
      <c r="AQ8" s="22"/>
      <c r="AR8" s="22"/>
      <c r="AS8" s="22"/>
      <c r="AT8" s="17"/>
      <c r="AU8" s="18"/>
      <c r="AV8" s="16"/>
      <c r="AW8" s="16"/>
      <c r="AX8" s="16"/>
      <c r="AY8" s="16"/>
      <c r="AZ8" s="16"/>
      <c r="BA8" s="16"/>
      <c r="BB8" s="16"/>
      <c r="BC8" s="16"/>
      <c r="BD8" s="16"/>
      <c r="BE8" s="5"/>
    </row>
    <row r="9" spans="1:57" x14ac:dyDescent="0.25">
      <c r="A9" s="206"/>
      <c r="B9" s="204" t="s">
        <v>42</v>
      </c>
      <c r="C9" s="186" t="s">
        <v>43</v>
      </c>
      <c r="D9" s="9" t="s">
        <v>20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8"/>
      <c r="V9" s="16"/>
      <c r="W9" s="16"/>
      <c r="X9" s="5"/>
      <c r="Y9" s="5"/>
      <c r="Z9" s="5"/>
      <c r="AA9" s="22"/>
      <c r="AB9" s="22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34"/>
      <c r="AQ9" s="22"/>
      <c r="AR9" s="22"/>
      <c r="AS9" s="22"/>
      <c r="AT9" s="17"/>
      <c r="AU9" s="36"/>
      <c r="AV9" s="16"/>
      <c r="AW9" s="16"/>
      <c r="AX9" s="16"/>
      <c r="AY9" s="16"/>
      <c r="AZ9" s="16"/>
      <c r="BA9" s="16"/>
      <c r="BB9" s="16"/>
      <c r="BC9" s="16"/>
      <c r="BD9" s="16"/>
      <c r="BE9" s="5"/>
    </row>
    <row r="10" spans="1:57" x14ac:dyDescent="0.25">
      <c r="A10" s="206"/>
      <c r="B10" s="204"/>
      <c r="C10" s="186"/>
      <c r="D10" s="9" t="s">
        <v>21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2"/>
      <c r="V10" s="16"/>
      <c r="W10" s="16"/>
      <c r="X10" s="5"/>
      <c r="Y10" s="5"/>
      <c r="Z10" s="5"/>
      <c r="AA10" s="22"/>
      <c r="AB10" s="22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134"/>
      <c r="AQ10" s="22"/>
      <c r="AR10" s="22"/>
      <c r="AS10" s="22"/>
      <c r="AT10" s="17"/>
      <c r="AU10" s="32"/>
      <c r="AV10" s="16"/>
      <c r="AW10" s="16"/>
      <c r="AX10" s="16"/>
      <c r="AY10" s="16"/>
      <c r="AZ10" s="16"/>
      <c r="BA10" s="16"/>
      <c r="BB10" s="16"/>
      <c r="BC10" s="16"/>
      <c r="BD10" s="16"/>
      <c r="BE10" s="5"/>
    </row>
    <row r="11" spans="1:57" ht="15.75" x14ac:dyDescent="0.25">
      <c r="A11" s="206"/>
      <c r="B11" s="201" t="s">
        <v>44</v>
      </c>
      <c r="C11" s="176" t="s">
        <v>45</v>
      </c>
      <c r="D11" s="9" t="s">
        <v>20</v>
      </c>
      <c r="E11" s="135">
        <v>2</v>
      </c>
      <c r="F11" s="135">
        <v>4</v>
      </c>
      <c r="G11" s="135">
        <v>2</v>
      </c>
      <c r="H11" s="135">
        <v>4</v>
      </c>
      <c r="I11" s="135">
        <v>2</v>
      </c>
      <c r="J11" s="135">
        <v>4</v>
      </c>
      <c r="K11" s="135">
        <v>2</v>
      </c>
      <c r="L11" s="135">
        <v>4</v>
      </c>
      <c r="M11" s="135">
        <v>2</v>
      </c>
      <c r="N11" s="135">
        <v>2</v>
      </c>
      <c r="O11" s="135">
        <v>2</v>
      </c>
      <c r="P11" s="135">
        <v>2</v>
      </c>
      <c r="Q11" s="135">
        <v>2</v>
      </c>
      <c r="R11" s="135">
        <v>2</v>
      </c>
      <c r="S11" s="135">
        <v>2</v>
      </c>
      <c r="T11" s="135">
        <v>4</v>
      </c>
      <c r="U11" s="93">
        <f>E11+F11+G11+H11+I11+J11+K11+L11+M11+N11+O11+P11+Q11+R11+S11+T11</f>
        <v>42</v>
      </c>
      <c r="V11" s="50"/>
      <c r="W11" s="50"/>
      <c r="X11" s="31"/>
      <c r="Y11" s="31"/>
      <c r="Z11" s="31"/>
      <c r="AA11" s="78"/>
      <c r="AB11" s="78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134"/>
      <c r="AQ11" s="52"/>
      <c r="AR11" s="52"/>
      <c r="AS11" s="52"/>
      <c r="AT11" s="34"/>
      <c r="AU11" s="32"/>
      <c r="AV11" s="50"/>
      <c r="AW11" s="50"/>
      <c r="AX11" s="50"/>
      <c r="AY11" s="50"/>
      <c r="AZ11" s="50"/>
      <c r="BA11" s="50"/>
      <c r="BB11" s="50"/>
      <c r="BC11" s="50"/>
      <c r="BD11" s="50"/>
      <c r="BE11" s="94">
        <f t="shared" ref="BE11:BE58" si="0">U11+AU11</f>
        <v>42</v>
      </c>
    </row>
    <row r="12" spans="1:57" ht="15.75" x14ac:dyDescent="0.25">
      <c r="A12" s="206"/>
      <c r="B12" s="202"/>
      <c r="C12" s="179"/>
      <c r="D12" s="9" t="s">
        <v>21</v>
      </c>
      <c r="E12" s="64"/>
      <c r="F12" s="64"/>
      <c r="G12" s="64"/>
      <c r="H12" s="64"/>
      <c r="I12" s="64"/>
      <c r="J12" s="64"/>
      <c r="K12" s="64"/>
      <c r="L12" s="64"/>
      <c r="M12" s="64"/>
      <c r="N12" s="64">
        <v>2</v>
      </c>
      <c r="O12" s="64"/>
      <c r="P12" s="64">
        <v>2</v>
      </c>
      <c r="Q12" s="64"/>
      <c r="R12" s="64">
        <v>2</v>
      </c>
      <c r="S12" s="64"/>
      <c r="T12" s="64"/>
      <c r="U12" s="93">
        <f t="shared" ref="U12:U42" si="1">E12+F12+G12+H12+I12+J12+K12+L12+M12+N12+O12+P12+Q12+R12+S12+T12</f>
        <v>6</v>
      </c>
      <c r="V12" s="50"/>
      <c r="W12" s="50"/>
      <c r="X12" s="26"/>
      <c r="Y12" s="26"/>
      <c r="Z12" s="26"/>
      <c r="AA12" s="52"/>
      <c r="AB12" s="52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134"/>
      <c r="AQ12" s="52"/>
      <c r="AR12" s="52"/>
      <c r="AS12" s="52"/>
      <c r="AT12" s="34"/>
      <c r="AU12" s="32"/>
      <c r="AV12" s="50"/>
      <c r="AW12" s="50"/>
      <c r="AX12" s="50"/>
      <c r="AY12" s="50"/>
      <c r="AZ12" s="50"/>
      <c r="BA12" s="50"/>
      <c r="BB12" s="50"/>
      <c r="BC12" s="50"/>
      <c r="BD12" s="50"/>
      <c r="BE12" s="94">
        <f t="shared" si="0"/>
        <v>6</v>
      </c>
    </row>
    <row r="13" spans="1:57" ht="15.75" x14ac:dyDescent="0.25">
      <c r="A13" s="206"/>
      <c r="B13" s="201" t="s">
        <v>46</v>
      </c>
      <c r="C13" s="176" t="s">
        <v>139</v>
      </c>
      <c r="D13" s="9" t="s">
        <v>20</v>
      </c>
      <c r="E13" s="135">
        <v>2</v>
      </c>
      <c r="F13" s="135">
        <v>2</v>
      </c>
      <c r="G13" s="135">
        <v>2</v>
      </c>
      <c r="H13" s="135">
        <v>2</v>
      </c>
      <c r="I13" s="135">
        <v>2</v>
      </c>
      <c r="J13" s="135">
        <v>2</v>
      </c>
      <c r="K13" s="135">
        <v>2</v>
      </c>
      <c r="L13" s="135">
        <v>2</v>
      </c>
      <c r="M13" s="135">
        <v>2</v>
      </c>
      <c r="N13" s="135">
        <v>2</v>
      </c>
      <c r="O13" s="135">
        <v>2</v>
      </c>
      <c r="P13" s="135">
        <v>2</v>
      </c>
      <c r="Q13" s="135">
        <v>2</v>
      </c>
      <c r="R13" s="135">
        <v>2</v>
      </c>
      <c r="S13" s="135">
        <v>2</v>
      </c>
      <c r="T13" s="135">
        <v>2</v>
      </c>
      <c r="U13" s="93">
        <f t="shared" si="1"/>
        <v>32</v>
      </c>
      <c r="V13" s="50"/>
      <c r="W13" s="50"/>
      <c r="X13" s="135">
        <v>2</v>
      </c>
      <c r="Y13" s="135">
        <v>2</v>
      </c>
      <c r="Z13" s="135">
        <v>2</v>
      </c>
      <c r="AA13" s="135">
        <v>2</v>
      </c>
      <c r="AB13" s="135">
        <v>2</v>
      </c>
      <c r="AC13" s="135">
        <v>2</v>
      </c>
      <c r="AD13" s="135">
        <v>2</v>
      </c>
      <c r="AE13" s="135">
        <v>2</v>
      </c>
      <c r="AF13" s="135">
        <v>2</v>
      </c>
      <c r="AG13" s="135">
        <v>2</v>
      </c>
      <c r="AH13" s="135">
        <v>2</v>
      </c>
      <c r="AI13" s="135">
        <v>2</v>
      </c>
      <c r="AJ13" s="135">
        <v>2</v>
      </c>
      <c r="AK13" s="135">
        <v>2</v>
      </c>
      <c r="AL13" s="135">
        <v>2</v>
      </c>
      <c r="AM13" s="135"/>
      <c r="AN13" s="135">
        <v>2</v>
      </c>
      <c r="AO13" s="135">
        <v>2</v>
      </c>
      <c r="AP13" s="144">
        <v>2</v>
      </c>
      <c r="AQ13" s="135">
        <v>2</v>
      </c>
      <c r="AR13" s="135">
        <v>2</v>
      </c>
      <c r="AS13" s="135">
        <v>2</v>
      </c>
      <c r="AT13" s="34"/>
      <c r="AU13" s="101">
        <f>X13+Y13+Z13+AA13+AB13+AC13+AD13+AE13+AF13+AG13+AH13+AI13+AJ13+AK13+AL13+AM13+AN13+AP13+AP13+AQ13+AR13+AS13</f>
        <v>42</v>
      </c>
      <c r="AV13" s="50"/>
      <c r="AW13" s="50"/>
      <c r="AX13" s="50"/>
      <c r="AY13" s="50"/>
      <c r="AZ13" s="50"/>
      <c r="BA13" s="50"/>
      <c r="BB13" s="50"/>
      <c r="BC13" s="50"/>
      <c r="BD13" s="50"/>
      <c r="BE13" s="94">
        <f t="shared" si="0"/>
        <v>74</v>
      </c>
    </row>
    <row r="14" spans="1:57" ht="15.75" x14ac:dyDescent="0.25">
      <c r="A14" s="206"/>
      <c r="B14" s="202"/>
      <c r="C14" s="179"/>
      <c r="D14" s="9" t="s">
        <v>21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93">
        <f t="shared" si="1"/>
        <v>0</v>
      </c>
      <c r="V14" s="50"/>
      <c r="W14" s="50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>
        <v>2</v>
      </c>
      <c r="AN14" s="64"/>
      <c r="AO14" s="64"/>
      <c r="AP14" s="134"/>
      <c r="AQ14" s="52"/>
      <c r="AR14" s="52"/>
      <c r="AS14" s="52"/>
      <c r="AT14" s="34"/>
      <c r="AU14" s="101">
        <f t="shared" ref="AU14:AU58" si="2">X14+Y14+Z14+AA14+AB14+AC14+AD14+AE14+AF14+AG14+AH14+AI14+AJ14+AK14+AL14+AM14+AN14+AP14+AP14+AQ14+AR14+AS14</f>
        <v>2</v>
      </c>
      <c r="AV14" s="50"/>
      <c r="AW14" s="50"/>
      <c r="AX14" s="50"/>
      <c r="AY14" s="50"/>
      <c r="AZ14" s="50"/>
      <c r="BA14" s="50"/>
      <c r="BB14" s="50"/>
      <c r="BC14" s="50"/>
      <c r="BD14" s="50"/>
      <c r="BE14" s="94">
        <f t="shared" si="0"/>
        <v>2</v>
      </c>
    </row>
    <row r="15" spans="1:57" ht="15.75" x14ac:dyDescent="0.25">
      <c r="A15" s="206"/>
      <c r="B15" s="201" t="s">
        <v>47</v>
      </c>
      <c r="C15" s="176" t="s">
        <v>48</v>
      </c>
      <c r="D15" s="9" t="s">
        <v>20</v>
      </c>
      <c r="E15" s="135">
        <v>4</v>
      </c>
      <c r="F15" s="135">
        <v>2</v>
      </c>
      <c r="G15" s="135">
        <v>4</v>
      </c>
      <c r="H15" s="135">
        <v>2</v>
      </c>
      <c r="I15" s="135">
        <v>4</v>
      </c>
      <c r="J15" s="135">
        <v>2</v>
      </c>
      <c r="K15" s="135">
        <v>4</v>
      </c>
      <c r="L15" s="135">
        <v>2</v>
      </c>
      <c r="M15" s="135">
        <v>4</v>
      </c>
      <c r="N15" s="135">
        <v>2</v>
      </c>
      <c r="O15" s="135">
        <v>4</v>
      </c>
      <c r="P15" s="135">
        <v>2</v>
      </c>
      <c r="Q15" s="135">
        <v>4</v>
      </c>
      <c r="R15" s="135">
        <v>2</v>
      </c>
      <c r="S15" s="135">
        <v>4</v>
      </c>
      <c r="T15" s="135">
        <v>2</v>
      </c>
      <c r="U15" s="93">
        <f t="shared" si="1"/>
        <v>48</v>
      </c>
      <c r="V15" s="50"/>
      <c r="W15" s="50"/>
      <c r="X15" s="135">
        <v>2</v>
      </c>
      <c r="Y15" s="135">
        <v>2</v>
      </c>
      <c r="Z15" s="135">
        <v>2</v>
      </c>
      <c r="AA15" s="135">
        <v>2</v>
      </c>
      <c r="AB15" s="135">
        <v>2</v>
      </c>
      <c r="AC15" s="135">
        <v>2</v>
      </c>
      <c r="AD15" s="135">
        <v>2</v>
      </c>
      <c r="AE15" s="135">
        <v>2</v>
      </c>
      <c r="AF15" s="135">
        <v>2</v>
      </c>
      <c r="AG15" s="135">
        <v>2</v>
      </c>
      <c r="AH15" s="135">
        <v>2</v>
      </c>
      <c r="AI15" s="135">
        <v>2</v>
      </c>
      <c r="AJ15" s="135">
        <v>2</v>
      </c>
      <c r="AK15" s="135">
        <v>2</v>
      </c>
      <c r="AL15" s="135">
        <v>2</v>
      </c>
      <c r="AM15" s="135">
        <v>2</v>
      </c>
      <c r="AN15" s="135">
        <v>2</v>
      </c>
      <c r="AO15" s="135">
        <v>2</v>
      </c>
      <c r="AP15" s="144">
        <v>2</v>
      </c>
      <c r="AQ15" s="135">
        <v>2</v>
      </c>
      <c r="AR15" s="135">
        <v>2</v>
      </c>
      <c r="AS15" s="135">
        <v>2</v>
      </c>
      <c r="AT15" s="34"/>
      <c r="AU15" s="101">
        <f t="shared" si="2"/>
        <v>44</v>
      </c>
      <c r="AV15" s="50"/>
      <c r="AW15" s="50"/>
      <c r="AX15" s="50"/>
      <c r="AY15" s="50"/>
      <c r="AZ15" s="50"/>
      <c r="BA15" s="50"/>
      <c r="BB15" s="50"/>
      <c r="BC15" s="50"/>
      <c r="BD15" s="50"/>
      <c r="BE15" s="94">
        <f t="shared" si="0"/>
        <v>92</v>
      </c>
    </row>
    <row r="16" spans="1:57" ht="12.75" customHeight="1" x14ac:dyDescent="0.25">
      <c r="A16" s="206"/>
      <c r="B16" s="202"/>
      <c r="C16" s="179"/>
      <c r="D16" s="9" t="s">
        <v>21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93">
        <f t="shared" si="1"/>
        <v>0</v>
      </c>
      <c r="V16" s="50"/>
      <c r="W16" s="50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134"/>
      <c r="AQ16" s="52"/>
      <c r="AR16" s="52"/>
      <c r="AS16" s="52"/>
      <c r="AT16" s="34"/>
      <c r="AU16" s="101">
        <f t="shared" si="2"/>
        <v>0</v>
      </c>
      <c r="AV16" s="50"/>
      <c r="AW16" s="50"/>
      <c r="AX16" s="50"/>
      <c r="AY16" s="50"/>
      <c r="AZ16" s="50"/>
      <c r="BA16" s="50"/>
      <c r="BB16" s="50"/>
      <c r="BC16" s="50"/>
      <c r="BD16" s="50"/>
      <c r="BE16" s="94">
        <f t="shared" si="0"/>
        <v>0</v>
      </c>
    </row>
    <row r="17" spans="1:57" ht="16.5" customHeight="1" x14ac:dyDescent="0.25">
      <c r="A17" s="206"/>
      <c r="B17" s="201" t="s">
        <v>137</v>
      </c>
      <c r="C17" s="208" t="s">
        <v>138</v>
      </c>
      <c r="D17" s="116" t="s">
        <v>20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93"/>
      <c r="V17" s="50"/>
      <c r="W17" s="50"/>
      <c r="X17" s="135">
        <v>2</v>
      </c>
      <c r="Y17" s="135">
        <v>2</v>
      </c>
      <c r="Z17" s="135">
        <v>2</v>
      </c>
      <c r="AA17" s="135">
        <v>2</v>
      </c>
      <c r="AB17" s="135">
        <v>2</v>
      </c>
      <c r="AC17" s="135">
        <v>2</v>
      </c>
      <c r="AD17" s="135">
        <v>2</v>
      </c>
      <c r="AE17" s="135">
        <v>2</v>
      </c>
      <c r="AF17" s="135">
        <v>2</v>
      </c>
      <c r="AG17" s="135">
        <v>2</v>
      </c>
      <c r="AH17" s="135">
        <v>2</v>
      </c>
      <c r="AI17" s="135">
        <v>2</v>
      </c>
      <c r="AJ17" s="135">
        <v>2</v>
      </c>
      <c r="AK17" s="135">
        <v>2</v>
      </c>
      <c r="AL17" s="135">
        <v>2</v>
      </c>
      <c r="AM17" s="135">
        <v>2</v>
      </c>
      <c r="AN17" s="135">
        <v>2</v>
      </c>
      <c r="AO17" s="135">
        <v>2</v>
      </c>
      <c r="AP17" s="144">
        <v>2</v>
      </c>
      <c r="AQ17" s="135">
        <v>2</v>
      </c>
      <c r="AR17" s="135">
        <v>2</v>
      </c>
      <c r="AS17" s="135">
        <v>2</v>
      </c>
      <c r="AT17" s="34"/>
      <c r="AU17" s="101">
        <f t="shared" si="2"/>
        <v>44</v>
      </c>
      <c r="AV17" s="50"/>
      <c r="AW17" s="50"/>
      <c r="AX17" s="50"/>
      <c r="AY17" s="50"/>
      <c r="AZ17" s="50"/>
      <c r="BA17" s="50"/>
      <c r="BB17" s="50"/>
      <c r="BC17" s="50"/>
      <c r="BD17" s="50"/>
      <c r="BE17" s="94">
        <f t="shared" si="0"/>
        <v>44</v>
      </c>
    </row>
    <row r="18" spans="1:57" ht="15.75" customHeight="1" x14ac:dyDescent="0.25">
      <c r="A18" s="206"/>
      <c r="B18" s="202"/>
      <c r="C18" s="209"/>
      <c r="D18" s="116" t="s">
        <v>21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93"/>
      <c r="V18" s="50"/>
      <c r="W18" s="50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134"/>
      <c r="AQ18" s="52"/>
      <c r="AR18" s="52"/>
      <c r="AS18" s="52"/>
      <c r="AT18" s="34"/>
      <c r="AU18" s="101">
        <f t="shared" si="2"/>
        <v>0</v>
      </c>
      <c r="AV18" s="50"/>
      <c r="AW18" s="50"/>
      <c r="AX18" s="50"/>
      <c r="AY18" s="50"/>
      <c r="AZ18" s="50"/>
      <c r="BA18" s="50"/>
      <c r="BB18" s="50"/>
      <c r="BC18" s="50"/>
      <c r="BD18" s="50"/>
      <c r="BE18" s="94">
        <f t="shared" si="0"/>
        <v>0</v>
      </c>
    </row>
    <row r="19" spans="1:57" ht="17.25" customHeight="1" x14ac:dyDescent="0.25">
      <c r="A19" s="206"/>
      <c r="B19" s="203" t="s">
        <v>24</v>
      </c>
      <c r="C19" s="205" t="s">
        <v>151</v>
      </c>
      <c r="D19" s="8" t="s">
        <v>20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93"/>
      <c r="V19" s="50"/>
      <c r="W19" s="50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134"/>
      <c r="AQ19" s="52"/>
      <c r="AR19" s="52"/>
      <c r="AS19" s="52"/>
      <c r="AT19" s="34"/>
      <c r="AU19" s="101"/>
      <c r="AV19" s="50"/>
      <c r="AW19" s="50"/>
      <c r="AX19" s="50"/>
      <c r="AY19" s="50"/>
      <c r="AZ19" s="50"/>
      <c r="BA19" s="50"/>
      <c r="BB19" s="50"/>
      <c r="BC19" s="50"/>
      <c r="BD19" s="50"/>
      <c r="BE19" s="94"/>
    </row>
    <row r="20" spans="1:57" ht="15.75" x14ac:dyDescent="0.25">
      <c r="A20" s="206"/>
      <c r="B20" s="203"/>
      <c r="C20" s="205"/>
      <c r="D20" s="8" t="s">
        <v>21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93"/>
      <c r="V20" s="50"/>
      <c r="W20" s="50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134"/>
      <c r="AQ20" s="52"/>
      <c r="AR20" s="52"/>
      <c r="AS20" s="52"/>
      <c r="AT20" s="34"/>
      <c r="AU20" s="101"/>
      <c r="AV20" s="50"/>
      <c r="AW20" s="50"/>
      <c r="AX20" s="50"/>
      <c r="AY20" s="50"/>
      <c r="AZ20" s="50"/>
      <c r="BA20" s="50"/>
      <c r="BB20" s="50"/>
      <c r="BC20" s="50"/>
      <c r="BD20" s="50"/>
      <c r="BE20" s="94"/>
    </row>
    <row r="21" spans="1:57" ht="15.75" x14ac:dyDescent="0.25">
      <c r="A21" s="206"/>
      <c r="B21" s="197" t="s">
        <v>49</v>
      </c>
      <c r="C21" s="199" t="s">
        <v>50</v>
      </c>
      <c r="D21" s="9" t="s">
        <v>20</v>
      </c>
      <c r="E21" s="135">
        <v>4</v>
      </c>
      <c r="F21" s="135">
        <v>4</v>
      </c>
      <c r="G21" s="135">
        <v>4</v>
      </c>
      <c r="H21" s="135">
        <v>4</v>
      </c>
      <c r="I21" s="135">
        <v>4</v>
      </c>
      <c r="J21" s="135">
        <v>4</v>
      </c>
      <c r="K21" s="135">
        <v>4</v>
      </c>
      <c r="L21" s="135">
        <v>2</v>
      </c>
      <c r="M21" s="135">
        <v>4</v>
      </c>
      <c r="N21" s="135">
        <v>4</v>
      </c>
      <c r="O21" s="135">
        <v>4</v>
      </c>
      <c r="P21" s="135">
        <v>2</v>
      </c>
      <c r="Q21" s="135">
        <v>4</v>
      </c>
      <c r="R21" s="135">
        <v>4</v>
      </c>
      <c r="S21" s="135">
        <v>4</v>
      </c>
      <c r="T21" s="135">
        <v>4</v>
      </c>
      <c r="U21" s="93">
        <f t="shared" si="1"/>
        <v>60</v>
      </c>
      <c r="V21" s="50"/>
      <c r="W21" s="50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134"/>
      <c r="AQ21" s="52"/>
      <c r="AR21" s="52"/>
      <c r="AS21" s="52"/>
      <c r="AT21" s="34"/>
      <c r="AU21" s="101"/>
      <c r="AV21" s="50"/>
      <c r="AW21" s="50"/>
      <c r="AX21" s="50"/>
      <c r="AY21" s="50"/>
      <c r="AZ21" s="50"/>
      <c r="BA21" s="50"/>
      <c r="BB21" s="50"/>
      <c r="BC21" s="50"/>
      <c r="BD21" s="50"/>
      <c r="BE21" s="94">
        <f t="shared" si="0"/>
        <v>60</v>
      </c>
    </row>
    <row r="22" spans="1:57" ht="15.75" x14ac:dyDescent="0.25">
      <c r="A22" s="206"/>
      <c r="B22" s="198"/>
      <c r="C22" s="200"/>
      <c r="D22" s="9" t="s">
        <v>21</v>
      </c>
      <c r="E22" s="64"/>
      <c r="F22" s="64"/>
      <c r="G22" s="64"/>
      <c r="H22" s="64"/>
      <c r="I22" s="64"/>
      <c r="J22" s="64"/>
      <c r="K22" s="64"/>
      <c r="L22" s="64">
        <v>2</v>
      </c>
      <c r="M22" s="64"/>
      <c r="N22" s="64"/>
      <c r="O22" s="64"/>
      <c r="P22" s="64">
        <v>2</v>
      </c>
      <c r="Q22" s="64"/>
      <c r="R22" s="64"/>
      <c r="S22" s="64"/>
      <c r="T22" s="64"/>
      <c r="U22" s="93">
        <f t="shared" si="1"/>
        <v>4</v>
      </c>
      <c r="V22" s="50"/>
      <c r="W22" s="50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134"/>
      <c r="AQ22" s="52"/>
      <c r="AR22" s="52"/>
      <c r="AS22" s="52"/>
      <c r="AT22" s="34"/>
      <c r="AU22" s="101"/>
      <c r="AV22" s="50"/>
      <c r="AW22" s="50"/>
      <c r="AX22" s="50"/>
      <c r="AY22" s="50"/>
      <c r="AZ22" s="50"/>
      <c r="BA22" s="50"/>
      <c r="BB22" s="50"/>
      <c r="BC22" s="50"/>
      <c r="BD22" s="50"/>
      <c r="BE22" s="94">
        <f t="shared" si="0"/>
        <v>4</v>
      </c>
    </row>
    <row r="23" spans="1:57" ht="15.75" x14ac:dyDescent="0.25">
      <c r="A23" s="206"/>
      <c r="B23" s="204" t="s">
        <v>51</v>
      </c>
      <c r="C23" s="176" t="s">
        <v>52</v>
      </c>
      <c r="D23" s="9" t="s">
        <v>20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93"/>
      <c r="V23" s="50"/>
      <c r="W23" s="50"/>
      <c r="X23" s="135">
        <v>2</v>
      </c>
      <c r="Y23" s="135">
        <v>2</v>
      </c>
      <c r="Z23" s="135">
        <v>2</v>
      </c>
      <c r="AA23" s="135">
        <v>2</v>
      </c>
      <c r="AB23" s="135">
        <v>2</v>
      </c>
      <c r="AC23" s="135">
        <v>2</v>
      </c>
      <c r="AD23" s="135">
        <v>2</v>
      </c>
      <c r="AE23" s="135">
        <v>2</v>
      </c>
      <c r="AF23" s="135">
        <v>2</v>
      </c>
      <c r="AG23" s="135">
        <v>2</v>
      </c>
      <c r="AH23" s="135">
        <v>2</v>
      </c>
      <c r="AI23" s="135">
        <v>2</v>
      </c>
      <c r="AJ23" s="135">
        <v>2</v>
      </c>
      <c r="AK23" s="135">
        <v>2</v>
      </c>
      <c r="AL23" s="135">
        <v>2</v>
      </c>
      <c r="AM23" s="135">
        <v>2</v>
      </c>
      <c r="AN23" s="135">
        <v>2</v>
      </c>
      <c r="AO23" s="135">
        <v>2</v>
      </c>
      <c r="AP23" s="144">
        <v>2</v>
      </c>
      <c r="AQ23" s="135">
        <v>2</v>
      </c>
      <c r="AR23" s="135">
        <v>2</v>
      </c>
      <c r="AS23" s="135">
        <v>2</v>
      </c>
      <c r="AT23" s="34"/>
      <c r="AU23" s="101">
        <f t="shared" si="2"/>
        <v>44</v>
      </c>
      <c r="AV23" s="50"/>
      <c r="AW23" s="50"/>
      <c r="AX23" s="50"/>
      <c r="AY23" s="50"/>
      <c r="AZ23" s="50"/>
      <c r="BA23" s="50"/>
      <c r="BB23" s="50"/>
      <c r="BC23" s="50"/>
      <c r="BD23" s="50"/>
      <c r="BE23" s="94">
        <f t="shared" si="0"/>
        <v>44</v>
      </c>
    </row>
    <row r="24" spans="1:57" ht="15.75" customHeight="1" x14ac:dyDescent="0.25">
      <c r="A24" s="206"/>
      <c r="B24" s="204"/>
      <c r="C24" s="179"/>
      <c r="D24" s="9" t="s">
        <v>21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93"/>
      <c r="V24" s="50"/>
      <c r="W24" s="50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134"/>
      <c r="AQ24" s="52"/>
      <c r="AR24" s="52"/>
      <c r="AS24" s="52"/>
      <c r="AT24" s="34"/>
      <c r="AU24" s="101">
        <f t="shared" si="2"/>
        <v>0</v>
      </c>
      <c r="AV24" s="50"/>
      <c r="AW24" s="50"/>
      <c r="AX24" s="50"/>
      <c r="AY24" s="50"/>
      <c r="AZ24" s="50"/>
      <c r="BA24" s="50"/>
      <c r="BB24" s="50"/>
      <c r="BC24" s="50"/>
      <c r="BD24" s="50"/>
      <c r="BE24" s="94">
        <f t="shared" si="0"/>
        <v>0</v>
      </c>
    </row>
    <row r="25" spans="1:57" ht="15.75" customHeight="1" x14ac:dyDescent="0.25">
      <c r="A25" s="206"/>
      <c r="B25" s="201" t="s">
        <v>141</v>
      </c>
      <c r="C25" s="176" t="s">
        <v>61</v>
      </c>
      <c r="D25" s="117" t="s">
        <v>20</v>
      </c>
      <c r="E25" s="135">
        <v>2</v>
      </c>
      <c r="F25" s="135">
        <v>4</v>
      </c>
      <c r="G25" s="135">
        <v>2</v>
      </c>
      <c r="H25" s="135">
        <v>4</v>
      </c>
      <c r="I25" s="135">
        <v>2</v>
      </c>
      <c r="J25" s="135">
        <v>4</v>
      </c>
      <c r="K25" s="135">
        <v>2</v>
      </c>
      <c r="L25" s="135">
        <v>4</v>
      </c>
      <c r="M25" s="135">
        <v>2</v>
      </c>
      <c r="N25" s="135">
        <v>4</v>
      </c>
      <c r="O25" s="135">
        <v>2</v>
      </c>
      <c r="P25" s="135">
        <v>4</v>
      </c>
      <c r="Q25" s="135">
        <v>2</v>
      </c>
      <c r="R25" s="135">
        <v>4</v>
      </c>
      <c r="S25" s="135">
        <v>2</v>
      </c>
      <c r="T25" s="135">
        <v>4</v>
      </c>
      <c r="U25" s="93">
        <f t="shared" si="1"/>
        <v>48</v>
      </c>
      <c r="V25" s="50"/>
      <c r="W25" s="50"/>
      <c r="X25" s="143">
        <v>2</v>
      </c>
      <c r="Y25" s="143">
        <v>2</v>
      </c>
      <c r="Z25" s="143">
        <v>2</v>
      </c>
      <c r="AA25" s="143">
        <v>2</v>
      </c>
      <c r="AB25" s="143">
        <v>2</v>
      </c>
      <c r="AC25" s="143">
        <v>2</v>
      </c>
      <c r="AD25" s="143">
        <v>2</v>
      </c>
      <c r="AE25" s="143">
        <v>2</v>
      </c>
      <c r="AF25" s="143">
        <v>2</v>
      </c>
      <c r="AG25" s="143">
        <v>2</v>
      </c>
      <c r="AH25" s="143">
        <v>2</v>
      </c>
      <c r="AI25" s="143">
        <v>2</v>
      </c>
      <c r="AJ25" s="143">
        <v>2</v>
      </c>
      <c r="AK25" s="143">
        <v>2</v>
      </c>
      <c r="AL25" s="143">
        <v>2</v>
      </c>
      <c r="AM25" s="143">
        <v>2</v>
      </c>
      <c r="AN25" s="143">
        <v>2</v>
      </c>
      <c r="AO25" s="143">
        <v>2</v>
      </c>
      <c r="AP25" s="144">
        <v>0</v>
      </c>
      <c r="AQ25" s="135">
        <v>2</v>
      </c>
      <c r="AR25" s="135">
        <v>2</v>
      </c>
      <c r="AS25" s="135">
        <v>2</v>
      </c>
      <c r="AT25" s="34"/>
      <c r="AU25" s="101">
        <f t="shared" si="2"/>
        <v>40</v>
      </c>
      <c r="AV25" s="50"/>
      <c r="AW25" s="50"/>
      <c r="AX25" s="50"/>
      <c r="AY25" s="50"/>
      <c r="AZ25" s="50"/>
      <c r="BA25" s="50"/>
      <c r="BB25" s="50"/>
      <c r="BC25" s="50"/>
      <c r="BD25" s="50"/>
      <c r="BE25" s="94">
        <f t="shared" si="0"/>
        <v>88</v>
      </c>
    </row>
    <row r="26" spans="1:57" ht="15.75" customHeight="1" x14ac:dyDescent="0.25">
      <c r="A26" s="206"/>
      <c r="B26" s="202"/>
      <c r="C26" s="179"/>
      <c r="D26" s="117" t="s">
        <v>21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93">
        <f t="shared" si="1"/>
        <v>0</v>
      </c>
      <c r="V26" s="50"/>
      <c r="W26" s="50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134">
        <v>2</v>
      </c>
      <c r="AQ26" s="52"/>
      <c r="AR26" s="52"/>
      <c r="AS26" s="52"/>
      <c r="AT26" s="34"/>
      <c r="AU26" s="101">
        <f t="shared" si="2"/>
        <v>4</v>
      </c>
      <c r="AV26" s="50"/>
      <c r="AW26" s="50"/>
      <c r="AX26" s="50"/>
      <c r="AY26" s="50"/>
      <c r="AZ26" s="50"/>
      <c r="BA26" s="50"/>
      <c r="BB26" s="50"/>
      <c r="BC26" s="50"/>
      <c r="BD26" s="50"/>
      <c r="BE26" s="94">
        <f t="shared" si="0"/>
        <v>4</v>
      </c>
    </row>
    <row r="27" spans="1:57" ht="15.75" x14ac:dyDescent="0.25">
      <c r="A27" s="206"/>
      <c r="B27" s="203" t="s">
        <v>25</v>
      </c>
      <c r="C27" s="203" t="s">
        <v>140</v>
      </c>
      <c r="D27" s="8" t="s">
        <v>20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93"/>
      <c r="V27" s="50"/>
      <c r="W27" s="50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134"/>
      <c r="AQ27" s="52"/>
      <c r="AR27" s="52"/>
      <c r="AS27" s="52"/>
      <c r="AT27" s="34"/>
      <c r="AU27" s="101"/>
      <c r="AV27" s="50"/>
      <c r="AW27" s="50"/>
      <c r="AX27" s="50"/>
      <c r="AY27" s="50"/>
      <c r="AZ27" s="50"/>
      <c r="BA27" s="50"/>
      <c r="BB27" s="50"/>
      <c r="BC27" s="50"/>
      <c r="BD27" s="50"/>
      <c r="BE27" s="94"/>
    </row>
    <row r="28" spans="1:57" ht="18.75" customHeight="1" x14ac:dyDescent="0.25">
      <c r="A28" s="206"/>
      <c r="B28" s="203"/>
      <c r="C28" s="203"/>
      <c r="D28" s="8" t="s">
        <v>21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93"/>
      <c r="V28" s="50"/>
      <c r="W28" s="50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134"/>
      <c r="AQ28" s="52"/>
      <c r="AR28" s="52"/>
      <c r="AS28" s="52"/>
      <c r="AT28" s="34"/>
      <c r="AU28" s="101"/>
      <c r="AV28" s="50"/>
      <c r="AW28" s="50"/>
      <c r="AX28" s="50"/>
      <c r="AY28" s="50"/>
      <c r="AZ28" s="50"/>
      <c r="BA28" s="50"/>
      <c r="BB28" s="50"/>
      <c r="BC28" s="50"/>
      <c r="BD28" s="50"/>
      <c r="BE28" s="94"/>
    </row>
    <row r="29" spans="1:57" ht="15.75" x14ac:dyDescent="0.25">
      <c r="A29" s="206"/>
      <c r="B29" s="186" t="s">
        <v>26</v>
      </c>
      <c r="C29" s="186" t="s">
        <v>53</v>
      </c>
      <c r="D29" s="9" t="s">
        <v>20</v>
      </c>
      <c r="E29" s="135">
        <v>2</v>
      </c>
      <c r="F29" s="135">
        <v>2</v>
      </c>
      <c r="G29" s="135">
        <v>2</v>
      </c>
      <c r="H29" s="135">
        <v>2</v>
      </c>
      <c r="I29" s="135">
        <v>2</v>
      </c>
      <c r="J29" s="135">
        <v>2</v>
      </c>
      <c r="K29" s="135">
        <v>2</v>
      </c>
      <c r="L29" s="135">
        <v>2</v>
      </c>
      <c r="M29" s="135">
        <v>2</v>
      </c>
      <c r="N29" s="135">
        <v>2</v>
      </c>
      <c r="O29" s="135">
        <v>2</v>
      </c>
      <c r="P29" s="135">
        <v>2</v>
      </c>
      <c r="Q29" s="135">
        <v>2</v>
      </c>
      <c r="R29" s="135"/>
      <c r="S29" s="135">
        <v>2</v>
      </c>
      <c r="T29" s="135">
        <v>2</v>
      </c>
      <c r="U29" s="93">
        <f t="shared" si="1"/>
        <v>30</v>
      </c>
      <c r="V29" s="50"/>
      <c r="W29" s="50"/>
      <c r="X29" s="135">
        <v>2</v>
      </c>
      <c r="Y29" s="135">
        <v>2</v>
      </c>
      <c r="Z29" s="135">
        <v>2</v>
      </c>
      <c r="AA29" s="135">
        <v>2</v>
      </c>
      <c r="AB29" s="135">
        <v>2</v>
      </c>
      <c r="AC29" s="135">
        <v>2</v>
      </c>
      <c r="AD29" s="135">
        <v>2</v>
      </c>
      <c r="AE29" s="135">
        <v>2</v>
      </c>
      <c r="AF29" s="135">
        <v>2</v>
      </c>
      <c r="AG29" s="135">
        <v>2</v>
      </c>
      <c r="AH29" s="135">
        <v>2</v>
      </c>
      <c r="AI29" s="135">
        <v>2</v>
      </c>
      <c r="AJ29" s="135">
        <v>2</v>
      </c>
      <c r="AK29" s="135">
        <v>2</v>
      </c>
      <c r="AL29" s="135">
        <v>2</v>
      </c>
      <c r="AM29" s="135">
        <v>2</v>
      </c>
      <c r="AN29" s="135">
        <v>0</v>
      </c>
      <c r="AO29" s="135">
        <v>2</v>
      </c>
      <c r="AP29" s="144">
        <v>2</v>
      </c>
      <c r="AQ29" s="135">
        <v>2</v>
      </c>
      <c r="AR29" s="135">
        <v>2</v>
      </c>
      <c r="AS29" s="135">
        <v>2</v>
      </c>
      <c r="AT29" s="34"/>
      <c r="AU29" s="101">
        <f t="shared" si="2"/>
        <v>42</v>
      </c>
      <c r="AV29" s="50"/>
      <c r="AW29" s="50"/>
      <c r="AX29" s="50"/>
      <c r="AY29" s="50"/>
      <c r="AZ29" s="50"/>
      <c r="BA29" s="50"/>
      <c r="BB29" s="50"/>
      <c r="BC29" s="50"/>
      <c r="BD29" s="50"/>
      <c r="BE29" s="94">
        <f t="shared" si="0"/>
        <v>72</v>
      </c>
    </row>
    <row r="30" spans="1:57" ht="15.75" x14ac:dyDescent="0.25">
      <c r="A30" s="206"/>
      <c r="B30" s="186"/>
      <c r="C30" s="186"/>
      <c r="D30" s="9" t="s">
        <v>21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>
        <v>2</v>
      </c>
      <c r="S30" s="64"/>
      <c r="T30" s="64"/>
      <c r="U30" s="93">
        <f t="shared" si="1"/>
        <v>2</v>
      </c>
      <c r="V30" s="50"/>
      <c r="W30" s="50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>
        <v>2</v>
      </c>
      <c r="AO30" s="64"/>
      <c r="AP30" s="134"/>
      <c r="AQ30" s="52"/>
      <c r="AR30" s="52"/>
      <c r="AS30" s="52"/>
      <c r="AT30" s="34"/>
      <c r="AU30" s="101">
        <f t="shared" si="2"/>
        <v>2</v>
      </c>
      <c r="AV30" s="50"/>
      <c r="AW30" s="50"/>
      <c r="AX30" s="50"/>
      <c r="AY30" s="50"/>
      <c r="AZ30" s="50"/>
      <c r="BA30" s="50"/>
      <c r="BB30" s="50"/>
      <c r="BC30" s="50"/>
      <c r="BD30" s="50"/>
      <c r="BE30" s="94">
        <f t="shared" si="0"/>
        <v>4</v>
      </c>
    </row>
    <row r="31" spans="1:57" ht="15.75" x14ac:dyDescent="0.25">
      <c r="A31" s="206"/>
      <c r="B31" s="186" t="s">
        <v>54</v>
      </c>
      <c r="C31" s="186" t="s">
        <v>142</v>
      </c>
      <c r="D31" s="9" t="s">
        <v>20</v>
      </c>
      <c r="E31" s="135">
        <v>8</v>
      </c>
      <c r="F31" s="135">
        <v>8</v>
      </c>
      <c r="G31" s="135">
        <v>8</v>
      </c>
      <c r="H31" s="135">
        <v>8</v>
      </c>
      <c r="I31" s="135">
        <v>8</v>
      </c>
      <c r="J31" s="135">
        <v>8</v>
      </c>
      <c r="K31" s="135">
        <v>8</v>
      </c>
      <c r="L31" s="135">
        <v>8</v>
      </c>
      <c r="M31" s="135">
        <v>8</v>
      </c>
      <c r="N31" s="135">
        <v>8</v>
      </c>
      <c r="O31" s="135">
        <v>8</v>
      </c>
      <c r="P31" s="135">
        <v>8</v>
      </c>
      <c r="Q31" s="135">
        <v>8</v>
      </c>
      <c r="R31" s="135">
        <v>8</v>
      </c>
      <c r="S31" s="135">
        <v>6</v>
      </c>
      <c r="T31" s="135">
        <v>8</v>
      </c>
      <c r="U31" s="93">
        <f t="shared" si="1"/>
        <v>126</v>
      </c>
      <c r="V31" s="50"/>
      <c r="W31" s="50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134"/>
      <c r="AQ31" s="52"/>
      <c r="AR31" s="52"/>
      <c r="AS31" s="52"/>
      <c r="AT31" s="34"/>
      <c r="AU31" s="101"/>
      <c r="AV31" s="50"/>
      <c r="AW31" s="50"/>
      <c r="AX31" s="50"/>
      <c r="AY31" s="50"/>
      <c r="AZ31" s="50"/>
      <c r="BA31" s="50"/>
      <c r="BB31" s="50"/>
      <c r="BC31" s="50"/>
      <c r="BD31" s="50"/>
      <c r="BE31" s="94">
        <f t="shared" si="0"/>
        <v>126</v>
      </c>
    </row>
    <row r="32" spans="1:57" ht="15.75" x14ac:dyDescent="0.25">
      <c r="A32" s="206"/>
      <c r="B32" s="186"/>
      <c r="C32" s="186"/>
      <c r="D32" s="9" t="s">
        <v>21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>
        <v>2</v>
      </c>
      <c r="T32" s="64"/>
      <c r="U32" s="93">
        <f t="shared" si="1"/>
        <v>2</v>
      </c>
      <c r="V32" s="50"/>
      <c r="W32" s="50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134"/>
      <c r="AQ32" s="52"/>
      <c r="AR32" s="52"/>
      <c r="AS32" s="52"/>
      <c r="AT32" s="34"/>
      <c r="AU32" s="101"/>
      <c r="AV32" s="50"/>
      <c r="AW32" s="50"/>
      <c r="AX32" s="50"/>
      <c r="AY32" s="50"/>
      <c r="AZ32" s="50"/>
      <c r="BA32" s="50"/>
      <c r="BB32" s="50"/>
      <c r="BC32" s="50"/>
      <c r="BD32" s="50"/>
      <c r="BE32" s="94">
        <f t="shared" si="0"/>
        <v>2</v>
      </c>
    </row>
    <row r="33" spans="1:57" ht="15.75" x14ac:dyDescent="0.25">
      <c r="A33" s="206"/>
      <c r="B33" s="176" t="s">
        <v>56</v>
      </c>
      <c r="C33" s="176" t="s">
        <v>57</v>
      </c>
      <c r="D33" s="9" t="s">
        <v>20</v>
      </c>
      <c r="E33" s="135">
        <v>4</v>
      </c>
      <c r="F33" s="135">
        <v>2</v>
      </c>
      <c r="G33" s="135">
        <v>4</v>
      </c>
      <c r="H33" s="135">
        <v>2</v>
      </c>
      <c r="I33" s="135">
        <v>4</v>
      </c>
      <c r="J33" s="135">
        <v>2</v>
      </c>
      <c r="K33" s="135">
        <v>4</v>
      </c>
      <c r="L33" s="135">
        <v>2</v>
      </c>
      <c r="M33" s="135">
        <v>4</v>
      </c>
      <c r="N33" s="135">
        <v>2</v>
      </c>
      <c r="O33" s="135">
        <v>4</v>
      </c>
      <c r="P33" s="135">
        <v>2</v>
      </c>
      <c r="Q33" s="135">
        <v>2</v>
      </c>
      <c r="R33" s="135">
        <v>2</v>
      </c>
      <c r="S33" s="135">
        <v>4</v>
      </c>
      <c r="T33" s="135">
        <v>2</v>
      </c>
      <c r="U33" s="93">
        <f t="shared" si="1"/>
        <v>46</v>
      </c>
      <c r="V33" s="50"/>
      <c r="W33" s="50"/>
      <c r="X33" s="135">
        <v>2</v>
      </c>
      <c r="Y33" s="135">
        <v>2</v>
      </c>
      <c r="Z33" s="135">
        <v>2</v>
      </c>
      <c r="AA33" s="135">
        <v>2</v>
      </c>
      <c r="AB33" s="135">
        <v>2</v>
      </c>
      <c r="AC33" s="135">
        <v>2</v>
      </c>
      <c r="AD33" s="135">
        <v>2</v>
      </c>
      <c r="AE33" s="135">
        <v>2</v>
      </c>
      <c r="AF33" s="135">
        <v>2</v>
      </c>
      <c r="AG33" s="135">
        <v>2</v>
      </c>
      <c r="AH33" s="135">
        <v>2</v>
      </c>
      <c r="AI33" s="135">
        <v>2</v>
      </c>
      <c r="AJ33" s="135">
        <v>2</v>
      </c>
      <c r="AK33" s="135">
        <v>2</v>
      </c>
      <c r="AL33" s="135">
        <v>2</v>
      </c>
      <c r="AM33" s="135">
        <v>2</v>
      </c>
      <c r="AN33" s="135">
        <v>2</v>
      </c>
      <c r="AO33" s="135">
        <v>2</v>
      </c>
      <c r="AP33" s="144">
        <v>2</v>
      </c>
      <c r="AQ33" s="135">
        <v>2</v>
      </c>
      <c r="AR33" s="135">
        <v>2</v>
      </c>
      <c r="AS33" s="135">
        <v>2</v>
      </c>
      <c r="AT33" s="34"/>
      <c r="AU33" s="101">
        <f t="shared" si="2"/>
        <v>44</v>
      </c>
      <c r="AV33" s="50"/>
      <c r="AW33" s="50"/>
      <c r="AX33" s="50"/>
      <c r="AY33" s="50"/>
      <c r="AZ33" s="50"/>
      <c r="BA33" s="50"/>
      <c r="BB33" s="50"/>
      <c r="BC33" s="50"/>
      <c r="BD33" s="50"/>
      <c r="BE33" s="94">
        <f t="shared" si="0"/>
        <v>90</v>
      </c>
    </row>
    <row r="34" spans="1:57" ht="15.75" x14ac:dyDescent="0.25">
      <c r="A34" s="206"/>
      <c r="B34" s="179"/>
      <c r="C34" s="179"/>
      <c r="D34" s="9" t="s">
        <v>21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>
        <v>2</v>
      </c>
      <c r="R34" s="64"/>
      <c r="S34" s="64"/>
      <c r="T34" s="64"/>
      <c r="U34" s="93">
        <f t="shared" si="1"/>
        <v>2</v>
      </c>
      <c r="V34" s="50"/>
      <c r="W34" s="50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134"/>
      <c r="AQ34" s="52"/>
      <c r="AR34" s="52"/>
      <c r="AS34" s="52"/>
      <c r="AT34" s="34"/>
      <c r="AU34" s="101">
        <f t="shared" si="2"/>
        <v>0</v>
      </c>
      <c r="AV34" s="50"/>
      <c r="AW34" s="50"/>
      <c r="AX34" s="50"/>
      <c r="AY34" s="50"/>
      <c r="AZ34" s="50"/>
      <c r="BA34" s="50"/>
      <c r="BB34" s="50"/>
      <c r="BC34" s="50"/>
      <c r="BD34" s="50"/>
      <c r="BE34" s="94">
        <f t="shared" si="0"/>
        <v>2</v>
      </c>
    </row>
    <row r="35" spans="1:57" ht="15.75" x14ac:dyDescent="0.25">
      <c r="A35" s="206"/>
      <c r="B35" s="176" t="s">
        <v>58</v>
      </c>
      <c r="C35" s="176" t="s">
        <v>59</v>
      </c>
      <c r="D35" s="9" t="s">
        <v>20</v>
      </c>
      <c r="E35" s="135">
        <v>2</v>
      </c>
      <c r="F35" s="135">
        <v>4</v>
      </c>
      <c r="G35" s="135">
        <v>2</v>
      </c>
      <c r="H35" s="135">
        <v>4</v>
      </c>
      <c r="I35" s="135">
        <v>2</v>
      </c>
      <c r="J35" s="135">
        <v>4</v>
      </c>
      <c r="K35" s="135">
        <v>2</v>
      </c>
      <c r="L35" s="135">
        <v>4</v>
      </c>
      <c r="M35" s="135">
        <v>2</v>
      </c>
      <c r="N35" s="135">
        <v>4</v>
      </c>
      <c r="O35" s="135">
        <v>2</v>
      </c>
      <c r="P35" s="135">
        <v>4</v>
      </c>
      <c r="Q35" s="135">
        <v>2</v>
      </c>
      <c r="R35" s="135">
        <v>2</v>
      </c>
      <c r="S35" s="135">
        <v>2</v>
      </c>
      <c r="T35" s="135">
        <v>4</v>
      </c>
      <c r="U35" s="93">
        <f t="shared" si="1"/>
        <v>46</v>
      </c>
      <c r="V35" s="50"/>
      <c r="W35" s="50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134"/>
      <c r="AQ35" s="52"/>
      <c r="AR35" s="52"/>
      <c r="AS35" s="52"/>
      <c r="AT35" s="34"/>
      <c r="AU35" s="101"/>
      <c r="AV35" s="50"/>
      <c r="AW35" s="50"/>
      <c r="AX35" s="50"/>
      <c r="AY35" s="50"/>
      <c r="AZ35" s="50"/>
      <c r="BA35" s="50"/>
      <c r="BB35" s="50"/>
      <c r="BC35" s="50"/>
      <c r="BD35" s="50"/>
      <c r="BE35" s="94">
        <f t="shared" si="0"/>
        <v>46</v>
      </c>
    </row>
    <row r="36" spans="1:57" ht="15.75" x14ac:dyDescent="0.25">
      <c r="A36" s="206"/>
      <c r="B36" s="179"/>
      <c r="C36" s="179"/>
      <c r="D36" s="9" t="s">
        <v>21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>
        <v>2</v>
      </c>
      <c r="S36" s="64"/>
      <c r="T36" s="64"/>
      <c r="U36" s="93">
        <f t="shared" si="1"/>
        <v>2</v>
      </c>
      <c r="V36" s="50"/>
      <c r="W36" s="50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134"/>
      <c r="AQ36" s="52"/>
      <c r="AR36" s="52"/>
      <c r="AS36" s="52"/>
      <c r="AT36" s="34"/>
      <c r="AU36" s="101"/>
      <c r="AV36" s="50"/>
      <c r="AW36" s="50"/>
      <c r="AX36" s="50"/>
      <c r="AY36" s="50"/>
      <c r="AZ36" s="50"/>
      <c r="BA36" s="50"/>
      <c r="BB36" s="50"/>
      <c r="BC36" s="50"/>
      <c r="BD36" s="50"/>
      <c r="BE36" s="94">
        <f t="shared" si="0"/>
        <v>2</v>
      </c>
    </row>
    <row r="37" spans="1:57" ht="15.75" x14ac:dyDescent="0.25">
      <c r="A37" s="206"/>
      <c r="B37" s="176" t="s">
        <v>62</v>
      </c>
      <c r="C37" s="176" t="s">
        <v>144</v>
      </c>
      <c r="D37" s="9" t="s">
        <v>20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93"/>
      <c r="V37" s="50"/>
      <c r="W37" s="50"/>
      <c r="X37" s="135">
        <v>4</v>
      </c>
      <c r="Y37" s="135">
        <v>2</v>
      </c>
      <c r="Z37" s="135">
        <v>4</v>
      </c>
      <c r="AA37" s="135">
        <v>2</v>
      </c>
      <c r="AB37" s="135">
        <v>4</v>
      </c>
      <c r="AC37" s="135">
        <v>2</v>
      </c>
      <c r="AD37" s="135">
        <v>4</v>
      </c>
      <c r="AE37" s="135">
        <v>2</v>
      </c>
      <c r="AF37" s="135">
        <v>4</v>
      </c>
      <c r="AG37" s="135">
        <v>2</v>
      </c>
      <c r="AH37" s="135">
        <v>4</v>
      </c>
      <c r="AI37" s="135">
        <v>2</v>
      </c>
      <c r="AJ37" s="135">
        <v>4</v>
      </c>
      <c r="AK37" s="135">
        <v>2</v>
      </c>
      <c r="AL37" s="135">
        <v>4</v>
      </c>
      <c r="AM37" s="135">
        <v>2</v>
      </c>
      <c r="AN37" s="135">
        <v>4</v>
      </c>
      <c r="AO37" s="135">
        <v>2</v>
      </c>
      <c r="AP37" s="144">
        <v>2</v>
      </c>
      <c r="AQ37" s="135">
        <v>2</v>
      </c>
      <c r="AR37" s="135">
        <v>4</v>
      </c>
      <c r="AS37" s="135">
        <v>2</v>
      </c>
      <c r="AT37" s="34"/>
      <c r="AU37" s="101">
        <f t="shared" si="2"/>
        <v>64</v>
      </c>
      <c r="AV37" s="50"/>
      <c r="AW37" s="50"/>
      <c r="AX37" s="50"/>
      <c r="AY37" s="50"/>
      <c r="AZ37" s="50"/>
      <c r="BA37" s="50"/>
      <c r="BB37" s="50"/>
      <c r="BC37" s="50"/>
      <c r="BD37" s="50"/>
      <c r="BE37" s="94">
        <f t="shared" si="0"/>
        <v>64</v>
      </c>
    </row>
    <row r="38" spans="1:57" ht="15.75" x14ac:dyDescent="0.25">
      <c r="A38" s="206"/>
      <c r="B38" s="179"/>
      <c r="C38" s="179"/>
      <c r="D38" s="9" t="s">
        <v>21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93"/>
      <c r="V38" s="50"/>
      <c r="W38" s="50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134">
        <v>2</v>
      </c>
      <c r="AQ38" s="52"/>
      <c r="AR38" s="52"/>
      <c r="AS38" s="52"/>
      <c r="AT38" s="34"/>
      <c r="AU38" s="101">
        <f t="shared" si="2"/>
        <v>4</v>
      </c>
      <c r="AV38" s="50"/>
      <c r="AW38" s="50"/>
      <c r="AX38" s="50"/>
      <c r="AY38" s="50"/>
      <c r="AZ38" s="50"/>
      <c r="BA38" s="50"/>
      <c r="BB38" s="50"/>
      <c r="BC38" s="50"/>
      <c r="BD38" s="50"/>
      <c r="BE38" s="94">
        <f t="shared" si="0"/>
        <v>4</v>
      </c>
    </row>
    <row r="39" spans="1:57" ht="15.75" x14ac:dyDescent="0.25">
      <c r="A39" s="206"/>
      <c r="B39" s="176" t="s">
        <v>64</v>
      </c>
      <c r="C39" s="176" t="s">
        <v>65</v>
      </c>
      <c r="D39" s="9" t="s">
        <v>20</v>
      </c>
      <c r="E39" s="135">
        <v>2</v>
      </c>
      <c r="F39" s="135">
        <v>2</v>
      </c>
      <c r="G39" s="135">
        <v>2</v>
      </c>
      <c r="H39" s="135">
        <v>2</v>
      </c>
      <c r="I39" s="135">
        <v>2</v>
      </c>
      <c r="J39" s="135">
        <v>2</v>
      </c>
      <c r="K39" s="135">
        <v>2</v>
      </c>
      <c r="L39" s="135">
        <v>2</v>
      </c>
      <c r="M39" s="135">
        <v>2</v>
      </c>
      <c r="N39" s="135">
        <v>2</v>
      </c>
      <c r="O39" s="135">
        <v>2</v>
      </c>
      <c r="P39" s="135">
        <v>2</v>
      </c>
      <c r="Q39" s="135">
        <v>2</v>
      </c>
      <c r="R39" s="135">
        <v>2</v>
      </c>
      <c r="S39" s="135">
        <v>2</v>
      </c>
      <c r="T39" s="135">
        <v>2</v>
      </c>
      <c r="U39" s="93">
        <f t="shared" si="1"/>
        <v>32</v>
      </c>
      <c r="V39" s="50"/>
      <c r="W39" s="50"/>
      <c r="X39" s="135">
        <v>2</v>
      </c>
      <c r="Y39" s="135">
        <v>2</v>
      </c>
      <c r="Z39" s="135">
        <v>2</v>
      </c>
      <c r="AA39" s="135">
        <v>2</v>
      </c>
      <c r="AB39" s="135">
        <v>2</v>
      </c>
      <c r="AC39" s="135">
        <v>2</v>
      </c>
      <c r="AD39" s="135">
        <v>2</v>
      </c>
      <c r="AE39" s="135">
        <v>2</v>
      </c>
      <c r="AF39" s="135">
        <v>2</v>
      </c>
      <c r="AG39" s="135">
        <v>2</v>
      </c>
      <c r="AH39" s="135">
        <v>2</v>
      </c>
      <c r="AI39" s="135">
        <v>2</v>
      </c>
      <c r="AJ39" s="135">
        <v>2</v>
      </c>
      <c r="AK39" s="135">
        <v>2</v>
      </c>
      <c r="AL39" s="135">
        <v>2</v>
      </c>
      <c r="AM39" s="135">
        <v>2</v>
      </c>
      <c r="AN39" s="135">
        <v>2</v>
      </c>
      <c r="AO39" s="135">
        <v>2</v>
      </c>
      <c r="AP39" s="144">
        <v>2</v>
      </c>
      <c r="AQ39" s="135">
        <v>2</v>
      </c>
      <c r="AR39" s="135">
        <v>2</v>
      </c>
      <c r="AS39" s="135">
        <v>2</v>
      </c>
      <c r="AT39" s="34"/>
      <c r="AU39" s="101">
        <f t="shared" si="2"/>
        <v>44</v>
      </c>
      <c r="AV39" s="50"/>
      <c r="AW39" s="50"/>
      <c r="AX39" s="50"/>
      <c r="AY39" s="50"/>
      <c r="AZ39" s="50"/>
      <c r="BA39" s="50"/>
      <c r="BB39" s="50"/>
      <c r="BC39" s="50"/>
      <c r="BD39" s="50"/>
      <c r="BE39" s="94">
        <f t="shared" si="0"/>
        <v>76</v>
      </c>
    </row>
    <row r="40" spans="1:57" ht="15.75" x14ac:dyDescent="0.25">
      <c r="A40" s="206"/>
      <c r="B40" s="179"/>
      <c r="C40" s="179"/>
      <c r="D40" s="9" t="s">
        <v>21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93">
        <f t="shared" si="1"/>
        <v>0</v>
      </c>
      <c r="V40" s="50"/>
      <c r="W40" s="50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134"/>
      <c r="AQ40" s="52"/>
      <c r="AR40" s="52"/>
      <c r="AS40" s="52"/>
      <c r="AT40" s="34"/>
      <c r="AU40" s="101">
        <f t="shared" si="2"/>
        <v>0</v>
      </c>
      <c r="AV40" s="50"/>
      <c r="AW40" s="50"/>
      <c r="AX40" s="50"/>
      <c r="AY40" s="50"/>
      <c r="AZ40" s="50"/>
      <c r="BA40" s="50"/>
      <c r="BB40" s="50"/>
      <c r="BC40" s="50"/>
      <c r="BD40" s="50"/>
      <c r="BE40" s="94">
        <f t="shared" si="0"/>
        <v>0</v>
      </c>
    </row>
    <row r="41" spans="1:57" ht="15.75" x14ac:dyDescent="0.25">
      <c r="A41" s="206"/>
      <c r="B41" s="176" t="s">
        <v>66</v>
      </c>
      <c r="C41" s="176" t="s">
        <v>67</v>
      </c>
      <c r="D41" s="9" t="s">
        <v>20</v>
      </c>
      <c r="E41" s="135">
        <v>4</v>
      </c>
      <c r="F41" s="135">
        <v>2</v>
      </c>
      <c r="G41" s="135">
        <v>4</v>
      </c>
      <c r="H41" s="135">
        <v>2</v>
      </c>
      <c r="I41" s="135">
        <v>4</v>
      </c>
      <c r="J41" s="135">
        <v>2</v>
      </c>
      <c r="K41" s="135">
        <v>4</v>
      </c>
      <c r="L41" s="135">
        <v>2</v>
      </c>
      <c r="M41" s="135">
        <v>2</v>
      </c>
      <c r="N41" s="135">
        <v>2</v>
      </c>
      <c r="O41" s="135">
        <v>4</v>
      </c>
      <c r="P41" s="135">
        <v>2</v>
      </c>
      <c r="Q41" s="135">
        <v>4</v>
      </c>
      <c r="R41" s="135">
        <v>2</v>
      </c>
      <c r="S41" s="135">
        <v>2</v>
      </c>
      <c r="T41" s="135">
        <v>2</v>
      </c>
      <c r="U41" s="93">
        <f t="shared" si="1"/>
        <v>44</v>
      </c>
      <c r="V41" s="50"/>
      <c r="W41" s="50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134"/>
      <c r="AQ41" s="52"/>
      <c r="AR41" s="52"/>
      <c r="AS41" s="52"/>
      <c r="AT41" s="34"/>
      <c r="AU41" s="101"/>
      <c r="AV41" s="50"/>
      <c r="AW41" s="50"/>
      <c r="AX41" s="50"/>
      <c r="AY41" s="50"/>
      <c r="AZ41" s="50"/>
      <c r="BA41" s="50"/>
      <c r="BB41" s="50"/>
      <c r="BC41" s="50"/>
      <c r="BD41" s="50"/>
      <c r="BE41" s="94">
        <f t="shared" si="0"/>
        <v>44</v>
      </c>
    </row>
    <row r="42" spans="1:57" ht="15.75" x14ac:dyDescent="0.25">
      <c r="A42" s="206"/>
      <c r="B42" s="179"/>
      <c r="C42" s="179"/>
      <c r="D42" s="9" t="s">
        <v>21</v>
      </c>
      <c r="E42" s="64"/>
      <c r="F42" s="64"/>
      <c r="G42" s="64"/>
      <c r="H42" s="64"/>
      <c r="I42" s="64"/>
      <c r="J42" s="64"/>
      <c r="K42" s="64"/>
      <c r="L42" s="64"/>
      <c r="M42" s="64">
        <v>2</v>
      </c>
      <c r="N42" s="64"/>
      <c r="O42" s="64"/>
      <c r="P42" s="64"/>
      <c r="Q42" s="64"/>
      <c r="R42" s="64"/>
      <c r="S42" s="64">
        <v>2</v>
      </c>
      <c r="T42" s="64"/>
      <c r="U42" s="93">
        <f t="shared" si="1"/>
        <v>4</v>
      </c>
      <c r="V42" s="50"/>
      <c r="W42" s="50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134"/>
      <c r="AQ42" s="52"/>
      <c r="AR42" s="52"/>
      <c r="AS42" s="52"/>
      <c r="AT42" s="34"/>
      <c r="AU42" s="101"/>
      <c r="AV42" s="50"/>
      <c r="AW42" s="50"/>
      <c r="AX42" s="50"/>
      <c r="AY42" s="50"/>
      <c r="AZ42" s="50"/>
      <c r="BA42" s="50"/>
      <c r="BB42" s="50"/>
      <c r="BC42" s="50"/>
      <c r="BD42" s="50"/>
      <c r="BE42" s="94">
        <f t="shared" si="0"/>
        <v>4</v>
      </c>
    </row>
    <row r="43" spans="1:57" ht="15.75" x14ac:dyDescent="0.25">
      <c r="A43" s="206"/>
      <c r="B43" s="176" t="s">
        <v>68</v>
      </c>
      <c r="C43" s="176" t="s">
        <v>69</v>
      </c>
      <c r="D43" s="9" t="s">
        <v>20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93"/>
      <c r="V43" s="50"/>
      <c r="W43" s="50"/>
      <c r="X43" s="135">
        <v>2</v>
      </c>
      <c r="Y43" s="135">
        <v>4</v>
      </c>
      <c r="Z43" s="135">
        <v>2</v>
      </c>
      <c r="AA43" s="135">
        <v>4</v>
      </c>
      <c r="AB43" s="135">
        <v>2</v>
      </c>
      <c r="AC43" s="135">
        <v>4</v>
      </c>
      <c r="AD43" s="135">
        <v>2</v>
      </c>
      <c r="AE43" s="135">
        <v>4</v>
      </c>
      <c r="AF43" s="135">
        <v>2</v>
      </c>
      <c r="AG43" s="135">
        <v>4</v>
      </c>
      <c r="AH43" s="135">
        <v>2</v>
      </c>
      <c r="AI43" s="135">
        <v>4</v>
      </c>
      <c r="AJ43" s="135">
        <v>2</v>
      </c>
      <c r="AK43" s="135">
        <v>4</v>
      </c>
      <c r="AL43" s="135">
        <v>2</v>
      </c>
      <c r="AM43" s="135">
        <v>4</v>
      </c>
      <c r="AN43" s="135">
        <v>2</v>
      </c>
      <c r="AO43" s="135">
        <v>4</v>
      </c>
      <c r="AP43" s="144">
        <v>2</v>
      </c>
      <c r="AQ43" s="135">
        <v>4</v>
      </c>
      <c r="AR43" s="135">
        <v>2</v>
      </c>
      <c r="AS43" s="135">
        <v>4</v>
      </c>
      <c r="AT43" s="34"/>
      <c r="AU43" s="101">
        <f t="shared" si="2"/>
        <v>64</v>
      </c>
      <c r="AV43" s="50"/>
      <c r="AW43" s="50"/>
      <c r="AX43" s="50"/>
      <c r="AY43" s="50"/>
      <c r="AZ43" s="50"/>
      <c r="BA43" s="50"/>
      <c r="BB43" s="50"/>
      <c r="BC43" s="50"/>
      <c r="BD43" s="50"/>
      <c r="BE43" s="94">
        <f t="shared" si="0"/>
        <v>64</v>
      </c>
    </row>
    <row r="44" spans="1:57" ht="15.75" x14ac:dyDescent="0.25">
      <c r="A44" s="206"/>
      <c r="B44" s="179"/>
      <c r="C44" s="179"/>
      <c r="D44" s="9" t="s">
        <v>21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93"/>
      <c r="V44" s="50"/>
      <c r="W44" s="50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134"/>
      <c r="AQ44" s="52"/>
      <c r="AR44" s="52"/>
      <c r="AS44" s="52"/>
      <c r="AT44" s="34"/>
      <c r="AU44" s="101">
        <f t="shared" si="2"/>
        <v>0</v>
      </c>
      <c r="AV44" s="50"/>
      <c r="AW44" s="50"/>
      <c r="AX44" s="50"/>
      <c r="AY44" s="50"/>
      <c r="AZ44" s="50"/>
      <c r="BA44" s="50"/>
      <c r="BB44" s="50"/>
      <c r="BC44" s="50"/>
      <c r="BD44" s="50"/>
      <c r="BE44" s="94">
        <f t="shared" si="0"/>
        <v>0</v>
      </c>
    </row>
    <row r="45" spans="1:57" ht="15.75" x14ac:dyDescent="0.25">
      <c r="A45" s="206"/>
      <c r="B45" s="176" t="s">
        <v>70</v>
      </c>
      <c r="C45" s="176" t="s">
        <v>146</v>
      </c>
      <c r="D45" s="9" t="s">
        <v>20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93"/>
      <c r="V45" s="50"/>
      <c r="W45" s="50"/>
      <c r="X45" s="135">
        <v>4</v>
      </c>
      <c r="Y45" s="135">
        <v>2</v>
      </c>
      <c r="Z45" s="135">
        <v>4</v>
      </c>
      <c r="AA45" s="135">
        <v>2</v>
      </c>
      <c r="AB45" s="135">
        <v>4</v>
      </c>
      <c r="AC45" s="135">
        <v>2</v>
      </c>
      <c r="AD45" s="135">
        <v>4</v>
      </c>
      <c r="AE45" s="135">
        <v>2</v>
      </c>
      <c r="AF45" s="135">
        <v>4</v>
      </c>
      <c r="AG45" s="135">
        <v>2</v>
      </c>
      <c r="AH45" s="135">
        <v>4</v>
      </c>
      <c r="AI45" s="135">
        <v>2</v>
      </c>
      <c r="AJ45" s="135">
        <v>4</v>
      </c>
      <c r="AK45" s="135">
        <v>2</v>
      </c>
      <c r="AL45" s="135">
        <v>4</v>
      </c>
      <c r="AM45" s="135">
        <v>2</v>
      </c>
      <c r="AN45" s="135">
        <v>4</v>
      </c>
      <c r="AO45" s="135">
        <v>2</v>
      </c>
      <c r="AP45" s="144">
        <v>2</v>
      </c>
      <c r="AQ45" s="135">
        <v>2</v>
      </c>
      <c r="AR45" s="135">
        <v>4</v>
      </c>
      <c r="AS45" s="135">
        <v>2</v>
      </c>
      <c r="AT45" s="34"/>
      <c r="AU45" s="101">
        <f t="shared" si="2"/>
        <v>64</v>
      </c>
      <c r="AV45" s="50"/>
      <c r="AW45" s="50"/>
      <c r="AX45" s="50"/>
      <c r="AY45" s="50"/>
      <c r="AZ45" s="50"/>
      <c r="BA45" s="50"/>
      <c r="BB45" s="50"/>
      <c r="BC45" s="50"/>
      <c r="BD45" s="50"/>
      <c r="BE45" s="94">
        <f t="shared" si="0"/>
        <v>64</v>
      </c>
    </row>
    <row r="46" spans="1:57" ht="15.75" x14ac:dyDescent="0.25">
      <c r="A46" s="206"/>
      <c r="B46" s="179"/>
      <c r="C46" s="179"/>
      <c r="D46" s="9" t="s">
        <v>21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93"/>
      <c r="V46" s="50"/>
      <c r="W46" s="50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134">
        <v>2</v>
      </c>
      <c r="AQ46" s="52"/>
      <c r="AR46" s="52"/>
      <c r="AS46" s="52"/>
      <c r="AT46" s="34"/>
      <c r="AU46" s="101">
        <f t="shared" si="2"/>
        <v>4</v>
      </c>
      <c r="AV46" s="50"/>
      <c r="AW46" s="50"/>
      <c r="AX46" s="50"/>
      <c r="AY46" s="50"/>
      <c r="AZ46" s="50"/>
      <c r="BA46" s="50"/>
      <c r="BB46" s="50"/>
      <c r="BC46" s="50"/>
      <c r="BD46" s="50"/>
      <c r="BE46" s="94">
        <f t="shared" si="0"/>
        <v>4</v>
      </c>
    </row>
    <row r="47" spans="1:57" ht="15.75" customHeight="1" x14ac:dyDescent="0.25">
      <c r="A47" s="206"/>
      <c r="B47" s="193" t="s">
        <v>27</v>
      </c>
      <c r="C47" s="193" t="s">
        <v>147</v>
      </c>
      <c r="D47" s="8" t="s">
        <v>20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93"/>
      <c r="V47" s="50"/>
      <c r="W47" s="50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134"/>
      <c r="AQ47" s="52"/>
      <c r="AR47" s="52"/>
      <c r="AS47" s="52"/>
      <c r="AT47" s="34"/>
      <c r="AU47" s="101"/>
      <c r="AV47" s="50"/>
      <c r="AW47" s="50"/>
      <c r="AX47" s="50"/>
      <c r="AY47" s="50"/>
      <c r="AZ47" s="50"/>
      <c r="BA47" s="50"/>
      <c r="BB47" s="50"/>
      <c r="BC47" s="50"/>
      <c r="BD47" s="50"/>
      <c r="BE47" s="94"/>
    </row>
    <row r="48" spans="1:57" ht="15.75" x14ac:dyDescent="0.25">
      <c r="A48" s="206"/>
      <c r="B48" s="194"/>
      <c r="C48" s="194"/>
      <c r="D48" s="8" t="s">
        <v>21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93"/>
      <c r="V48" s="50"/>
      <c r="W48" s="50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134"/>
      <c r="AQ48" s="52"/>
      <c r="AR48" s="52"/>
      <c r="AS48" s="52"/>
      <c r="AT48" s="34"/>
      <c r="AU48" s="101"/>
      <c r="AV48" s="50"/>
      <c r="AW48" s="50"/>
      <c r="AX48" s="50"/>
      <c r="AY48" s="50"/>
      <c r="AZ48" s="50"/>
      <c r="BA48" s="50"/>
      <c r="BB48" s="50"/>
      <c r="BC48" s="50"/>
      <c r="BD48" s="50"/>
      <c r="BE48" s="94"/>
    </row>
    <row r="49" spans="1:57" ht="18" customHeight="1" x14ac:dyDescent="0.25">
      <c r="A49" s="206"/>
      <c r="B49" s="211" t="s">
        <v>100</v>
      </c>
      <c r="C49" s="211" t="s">
        <v>149</v>
      </c>
      <c r="D49" s="125" t="s">
        <v>20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93"/>
      <c r="V49" s="50"/>
      <c r="W49" s="50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134"/>
      <c r="AQ49" s="52"/>
      <c r="AR49" s="52"/>
      <c r="AS49" s="52"/>
      <c r="AT49" s="34"/>
      <c r="AU49" s="101"/>
      <c r="AV49" s="50"/>
      <c r="AW49" s="50"/>
      <c r="AX49" s="50"/>
      <c r="AY49" s="50"/>
      <c r="AZ49" s="50"/>
      <c r="BA49" s="50"/>
      <c r="BB49" s="50"/>
      <c r="BC49" s="50"/>
      <c r="BD49" s="50"/>
      <c r="BE49" s="94"/>
    </row>
    <row r="50" spans="1:57" ht="17.25" customHeight="1" x14ac:dyDescent="0.25">
      <c r="A50" s="206"/>
      <c r="B50" s="211"/>
      <c r="C50" s="211"/>
      <c r="D50" s="125" t="s">
        <v>21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93"/>
      <c r="V50" s="50"/>
      <c r="W50" s="50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134"/>
      <c r="AQ50" s="52"/>
      <c r="AR50" s="52"/>
      <c r="AS50" s="52"/>
      <c r="AT50" s="34"/>
      <c r="AU50" s="101"/>
      <c r="AV50" s="50"/>
      <c r="AW50" s="50"/>
      <c r="AX50" s="50"/>
      <c r="AY50" s="50"/>
      <c r="AZ50" s="50"/>
      <c r="BA50" s="50"/>
      <c r="BB50" s="50"/>
      <c r="BC50" s="50"/>
      <c r="BD50" s="50"/>
      <c r="BE50" s="94"/>
    </row>
    <row r="51" spans="1:57" ht="17.25" customHeight="1" x14ac:dyDescent="0.25">
      <c r="A51" s="206"/>
      <c r="B51" s="208" t="s">
        <v>148</v>
      </c>
      <c r="C51" s="208" t="s">
        <v>72</v>
      </c>
      <c r="D51" s="125" t="s">
        <v>20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93"/>
      <c r="V51" s="50"/>
      <c r="W51" s="50"/>
      <c r="X51" s="135">
        <v>4</v>
      </c>
      <c r="Y51" s="135">
        <v>6</v>
      </c>
      <c r="Z51" s="135">
        <v>4</v>
      </c>
      <c r="AA51" s="135">
        <v>6</v>
      </c>
      <c r="AB51" s="135">
        <v>4</v>
      </c>
      <c r="AC51" s="135">
        <v>6</v>
      </c>
      <c r="AD51" s="135">
        <v>4</v>
      </c>
      <c r="AE51" s="135">
        <v>6</v>
      </c>
      <c r="AF51" s="135">
        <v>4</v>
      </c>
      <c r="AG51" s="135">
        <v>6</v>
      </c>
      <c r="AH51" s="135">
        <v>4</v>
      </c>
      <c r="AI51" s="135">
        <v>6</v>
      </c>
      <c r="AJ51" s="135">
        <v>4</v>
      </c>
      <c r="AK51" s="135">
        <v>6</v>
      </c>
      <c r="AL51" s="135">
        <v>4</v>
      </c>
      <c r="AM51" s="135">
        <v>6</v>
      </c>
      <c r="AN51" s="135">
        <v>4</v>
      </c>
      <c r="AO51" s="135">
        <v>6</v>
      </c>
      <c r="AP51" s="144">
        <v>4</v>
      </c>
      <c r="AQ51" s="135">
        <v>6</v>
      </c>
      <c r="AR51" s="135">
        <v>4</v>
      </c>
      <c r="AS51" s="135">
        <v>6</v>
      </c>
      <c r="AT51" s="34"/>
      <c r="AU51" s="101">
        <f t="shared" si="2"/>
        <v>108</v>
      </c>
      <c r="AV51" s="50"/>
      <c r="AW51" s="50"/>
      <c r="AX51" s="50"/>
      <c r="AY51" s="50"/>
      <c r="AZ51" s="50"/>
      <c r="BA51" s="50"/>
      <c r="BB51" s="50"/>
      <c r="BC51" s="50"/>
      <c r="BD51" s="50"/>
      <c r="BE51" s="94">
        <f t="shared" si="0"/>
        <v>108</v>
      </c>
    </row>
    <row r="52" spans="1:57" ht="15" customHeight="1" x14ac:dyDescent="0.25">
      <c r="A52" s="206"/>
      <c r="B52" s="209"/>
      <c r="C52" s="209"/>
      <c r="D52" s="125" t="s">
        <v>21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93"/>
      <c r="V52" s="50"/>
      <c r="W52" s="50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134"/>
      <c r="AQ52" s="52"/>
      <c r="AR52" s="52"/>
      <c r="AS52" s="52"/>
      <c r="AT52" s="34"/>
      <c r="AU52" s="101">
        <f t="shared" si="2"/>
        <v>0</v>
      </c>
      <c r="AV52" s="50"/>
      <c r="AW52" s="50"/>
      <c r="AX52" s="50"/>
      <c r="AY52" s="50"/>
      <c r="AZ52" s="50"/>
      <c r="BA52" s="50"/>
      <c r="BB52" s="50"/>
      <c r="BC52" s="50"/>
      <c r="BD52" s="50"/>
      <c r="BE52" s="94">
        <f t="shared" si="0"/>
        <v>0</v>
      </c>
    </row>
    <row r="53" spans="1:57" ht="15.75" customHeight="1" x14ac:dyDescent="0.25">
      <c r="A53" s="206"/>
      <c r="B53" s="176" t="s">
        <v>74</v>
      </c>
      <c r="C53" s="176" t="s">
        <v>93</v>
      </c>
      <c r="D53" s="9" t="s">
        <v>20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93"/>
      <c r="V53" s="50"/>
      <c r="W53" s="50"/>
      <c r="X53" s="145">
        <v>6</v>
      </c>
      <c r="Y53" s="145">
        <v>6</v>
      </c>
      <c r="Z53" s="145">
        <v>6</v>
      </c>
      <c r="AA53" s="135">
        <v>6</v>
      </c>
      <c r="AB53" s="135">
        <v>6</v>
      </c>
      <c r="AC53" s="145">
        <v>6</v>
      </c>
      <c r="AD53" s="145">
        <v>6</v>
      </c>
      <c r="AE53" s="145">
        <v>6</v>
      </c>
      <c r="AF53" s="145">
        <v>6</v>
      </c>
      <c r="AG53" s="145">
        <v>6</v>
      </c>
      <c r="AH53" s="145">
        <v>6</v>
      </c>
      <c r="AI53" s="145">
        <v>6</v>
      </c>
      <c r="AJ53" s="145">
        <v>6</v>
      </c>
      <c r="AK53" s="145">
        <v>6</v>
      </c>
      <c r="AL53" s="145">
        <v>6</v>
      </c>
      <c r="AM53" s="145">
        <v>6</v>
      </c>
      <c r="AN53" s="145">
        <v>6</v>
      </c>
      <c r="AO53" s="145">
        <v>6</v>
      </c>
      <c r="AP53" s="144">
        <v>6</v>
      </c>
      <c r="AQ53" s="135">
        <v>6</v>
      </c>
      <c r="AR53" s="135">
        <v>6</v>
      </c>
      <c r="AS53" s="135">
        <v>6</v>
      </c>
      <c r="AT53" s="34"/>
      <c r="AU53" s="101">
        <f t="shared" si="2"/>
        <v>132</v>
      </c>
      <c r="AV53" s="50"/>
      <c r="AW53" s="50"/>
      <c r="AX53" s="50"/>
      <c r="AY53" s="50"/>
      <c r="AZ53" s="50"/>
      <c r="BA53" s="50"/>
      <c r="BB53" s="50"/>
      <c r="BC53" s="50"/>
      <c r="BD53" s="50"/>
      <c r="BE53" s="94">
        <f t="shared" si="0"/>
        <v>132</v>
      </c>
    </row>
    <row r="54" spans="1:57" ht="15.75" x14ac:dyDescent="0.25">
      <c r="A54" s="206"/>
      <c r="B54" s="179"/>
      <c r="C54" s="179"/>
      <c r="D54" s="9" t="s">
        <v>21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93"/>
      <c r="V54" s="50"/>
      <c r="W54" s="50"/>
      <c r="X54" s="78"/>
      <c r="Y54" s="78"/>
      <c r="Z54" s="78"/>
      <c r="AA54" s="52"/>
      <c r="AB54" s="52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134"/>
      <c r="AQ54" s="52"/>
      <c r="AR54" s="52"/>
      <c r="AS54" s="52"/>
      <c r="AT54" s="34"/>
      <c r="AU54" s="101">
        <f t="shared" si="2"/>
        <v>0</v>
      </c>
      <c r="AV54" s="50"/>
      <c r="AW54" s="50"/>
      <c r="AX54" s="50"/>
      <c r="AY54" s="50"/>
      <c r="AZ54" s="50"/>
      <c r="BA54" s="50"/>
      <c r="BB54" s="50"/>
      <c r="BC54" s="50"/>
      <c r="BD54" s="50"/>
      <c r="BE54" s="94">
        <f t="shared" si="0"/>
        <v>0</v>
      </c>
    </row>
    <row r="55" spans="1:57" ht="16.5" x14ac:dyDescent="0.25">
      <c r="A55" s="206"/>
      <c r="B55" s="121" t="s">
        <v>150</v>
      </c>
      <c r="C55" s="121" t="s">
        <v>76</v>
      </c>
      <c r="D55" s="118" t="s">
        <v>20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93"/>
      <c r="V55" s="50"/>
      <c r="W55" s="50"/>
      <c r="X55" s="78"/>
      <c r="Y55" s="78"/>
      <c r="Z55" s="78"/>
      <c r="AA55" s="52"/>
      <c r="AB55" s="52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134"/>
      <c r="AQ55" s="52"/>
      <c r="AR55" s="52"/>
      <c r="AS55" s="52"/>
      <c r="AT55" s="34">
        <v>36</v>
      </c>
      <c r="AU55" s="101"/>
      <c r="AV55" s="50"/>
      <c r="AW55" s="50"/>
      <c r="AX55" s="50"/>
      <c r="AY55" s="50"/>
      <c r="AZ55" s="50"/>
      <c r="BA55" s="50"/>
      <c r="BB55" s="50"/>
      <c r="BC55" s="50"/>
      <c r="BD55" s="50"/>
      <c r="BE55" s="94">
        <f>AT55</f>
        <v>36</v>
      </c>
    </row>
    <row r="56" spans="1:57" ht="15.75" x14ac:dyDescent="0.25">
      <c r="A56" s="206"/>
      <c r="B56" s="212" t="s">
        <v>36</v>
      </c>
      <c r="C56" s="212"/>
      <c r="D56" s="212"/>
      <c r="E56" s="53">
        <f>E11+E13+E15+E17+E21+E23+E25+E29+E31+E33+E35+E37+E39+E41+E43+E45+E49+E51+E53</f>
        <v>36</v>
      </c>
      <c r="F56" s="53">
        <f t="shared" ref="F56:AO56" si="3">F11+F13+F15+F17+F21+F23+F25+F29+F31+F33+F35+F37+F39+F41+F43+F45+F49+F51+F53</f>
        <v>36</v>
      </c>
      <c r="G56" s="53">
        <f t="shared" si="3"/>
        <v>36</v>
      </c>
      <c r="H56" s="53">
        <f t="shared" si="3"/>
        <v>36</v>
      </c>
      <c r="I56" s="53">
        <f t="shared" si="3"/>
        <v>36</v>
      </c>
      <c r="J56" s="53">
        <f t="shared" si="3"/>
        <v>36</v>
      </c>
      <c r="K56" s="53">
        <f t="shared" si="3"/>
        <v>36</v>
      </c>
      <c r="L56" s="53">
        <f t="shared" si="3"/>
        <v>34</v>
      </c>
      <c r="M56" s="53">
        <f t="shared" si="3"/>
        <v>34</v>
      </c>
      <c r="N56" s="53">
        <f t="shared" si="3"/>
        <v>34</v>
      </c>
      <c r="O56" s="53">
        <f t="shared" si="3"/>
        <v>36</v>
      </c>
      <c r="P56" s="53">
        <f t="shared" si="3"/>
        <v>32</v>
      </c>
      <c r="Q56" s="53">
        <f t="shared" si="3"/>
        <v>34</v>
      </c>
      <c r="R56" s="53">
        <f t="shared" si="3"/>
        <v>30</v>
      </c>
      <c r="S56" s="53">
        <f t="shared" si="3"/>
        <v>32</v>
      </c>
      <c r="T56" s="53">
        <f t="shared" si="3"/>
        <v>36</v>
      </c>
      <c r="U56" s="101">
        <f t="shared" si="3"/>
        <v>554</v>
      </c>
      <c r="V56" s="50"/>
      <c r="W56" s="50"/>
      <c r="X56" s="53">
        <f t="shared" si="3"/>
        <v>36</v>
      </c>
      <c r="Y56" s="53">
        <f t="shared" si="3"/>
        <v>36</v>
      </c>
      <c r="Z56" s="53">
        <f t="shared" si="3"/>
        <v>36</v>
      </c>
      <c r="AA56" s="53">
        <f t="shared" si="3"/>
        <v>36</v>
      </c>
      <c r="AB56" s="53">
        <f t="shared" si="3"/>
        <v>36</v>
      </c>
      <c r="AC56" s="53">
        <f t="shared" si="3"/>
        <v>36</v>
      </c>
      <c r="AD56" s="53">
        <f t="shared" si="3"/>
        <v>36</v>
      </c>
      <c r="AE56" s="53">
        <f t="shared" si="3"/>
        <v>36</v>
      </c>
      <c r="AF56" s="53">
        <f t="shared" si="3"/>
        <v>36</v>
      </c>
      <c r="AG56" s="53">
        <f t="shared" si="3"/>
        <v>36</v>
      </c>
      <c r="AH56" s="53">
        <f t="shared" si="3"/>
        <v>36</v>
      </c>
      <c r="AI56" s="53">
        <f t="shared" si="3"/>
        <v>36</v>
      </c>
      <c r="AJ56" s="53">
        <f t="shared" si="3"/>
        <v>36</v>
      </c>
      <c r="AK56" s="53">
        <f t="shared" si="3"/>
        <v>36</v>
      </c>
      <c r="AL56" s="53">
        <f t="shared" si="3"/>
        <v>36</v>
      </c>
      <c r="AM56" s="53">
        <f t="shared" si="3"/>
        <v>34</v>
      </c>
      <c r="AN56" s="53">
        <f t="shared" si="3"/>
        <v>34</v>
      </c>
      <c r="AO56" s="53">
        <f t="shared" si="3"/>
        <v>36</v>
      </c>
      <c r="AP56" s="134">
        <f>AP13+AP15+AP17+AP23+AP25+AP29+AP33+AP37+AP39+AP43+AP45+AP49+AP51+AP53</f>
        <v>30</v>
      </c>
      <c r="AQ56" s="52">
        <f>AQ13+AQ15+AQ17+AQ23+AQ25+AQ29+AQ33+AQ37+AQ39+AQ43+AQ45+AQ49+AQ51+AQ53</f>
        <v>36</v>
      </c>
      <c r="AR56" s="52">
        <f>AR13+AR15+AR17+AR23+AR25+AR29+AR33+AR37+AR39+AR43+AR45+AR51+AR53</f>
        <v>36</v>
      </c>
      <c r="AS56" s="52">
        <f>AS13+AS15+AS17+AS23+AS25+AS29+AS33+AS37+AS39+AS43+AS45+AS51+AS53</f>
        <v>36</v>
      </c>
      <c r="AT56" s="34"/>
      <c r="AU56" s="101">
        <f t="shared" si="2"/>
        <v>776</v>
      </c>
      <c r="AV56" s="50"/>
      <c r="AW56" s="50"/>
      <c r="AX56" s="50"/>
      <c r="AY56" s="50"/>
      <c r="AZ56" s="50"/>
      <c r="BA56" s="50"/>
      <c r="BB56" s="50"/>
      <c r="BC56" s="50"/>
      <c r="BD56" s="50"/>
      <c r="BE56" s="94">
        <f t="shared" si="0"/>
        <v>1330</v>
      </c>
    </row>
    <row r="57" spans="1:57" ht="15.75" x14ac:dyDescent="0.25">
      <c r="A57" s="206"/>
      <c r="B57" s="210" t="s">
        <v>32</v>
      </c>
      <c r="C57" s="210"/>
      <c r="D57" s="210"/>
      <c r="E57" s="53">
        <f>E12+E14+E16+E18+E22+E24+E26+E30+E32+E34+E36+E38+E40+E42+E44+E46+E50+E52</f>
        <v>0</v>
      </c>
      <c r="F57" s="53">
        <f t="shared" ref="F57:AO57" si="4">F12+F14+F16+F18+F22+F24+F26+F30+F32+F34+F36+F38+F40+F42+F44+F46+F50+F52</f>
        <v>0</v>
      </c>
      <c r="G57" s="53">
        <f t="shared" si="4"/>
        <v>0</v>
      </c>
      <c r="H57" s="53">
        <f t="shared" si="4"/>
        <v>0</v>
      </c>
      <c r="I57" s="53">
        <f t="shared" si="4"/>
        <v>0</v>
      </c>
      <c r="J57" s="53">
        <f t="shared" si="4"/>
        <v>0</v>
      </c>
      <c r="K57" s="53">
        <f t="shared" si="4"/>
        <v>0</v>
      </c>
      <c r="L57" s="53">
        <f t="shared" si="4"/>
        <v>2</v>
      </c>
      <c r="M57" s="53">
        <f t="shared" si="4"/>
        <v>2</v>
      </c>
      <c r="N57" s="53">
        <f t="shared" si="4"/>
        <v>2</v>
      </c>
      <c r="O57" s="53">
        <f t="shared" si="4"/>
        <v>0</v>
      </c>
      <c r="P57" s="53">
        <f t="shared" si="4"/>
        <v>4</v>
      </c>
      <c r="Q57" s="53">
        <f t="shared" si="4"/>
        <v>2</v>
      </c>
      <c r="R57" s="53">
        <f t="shared" si="4"/>
        <v>6</v>
      </c>
      <c r="S57" s="53">
        <f t="shared" si="4"/>
        <v>4</v>
      </c>
      <c r="T57" s="53">
        <f t="shared" si="4"/>
        <v>0</v>
      </c>
      <c r="U57" s="101">
        <f t="shared" si="4"/>
        <v>22</v>
      </c>
      <c r="V57" s="50"/>
      <c r="W57" s="50"/>
      <c r="X57" s="53">
        <f t="shared" si="4"/>
        <v>0</v>
      </c>
      <c r="Y57" s="53">
        <f t="shared" si="4"/>
        <v>0</v>
      </c>
      <c r="Z57" s="53">
        <f t="shared" si="4"/>
        <v>0</v>
      </c>
      <c r="AA57" s="53">
        <f t="shared" si="4"/>
        <v>0</v>
      </c>
      <c r="AB57" s="53">
        <f t="shared" si="4"/>
        <v>0</v>
      </c>
      <c r="AC57" s="53">
        <f t="shared" si="4"/>
        <v>0</v>
      </c>
      <c r="AD57" s="53">
        <f t="shared" si="4"/>
        <v>0</v>
      </c>
      <c r="AE57" s="53">
        <f t="shared" si="4"/>
        <v>0</v>
      </c>
      <c r="AF57" s="53">
        <f t="shared" si="4"/>
        <v>0</v>
      </c>
      <c r="AG57" s="53">
        <f t="shared" si="4"/>
        <v>0</v>
      </c>
      <c r="AH57" s="53">
        <f t="shared" si="4"/>
        <v>0</v>
      </c>
      <c r="AI57" s="53">
        <f t="shared" si="4"/>
        <v>0</v>
      </c>
      <c r="AJ57" s="53">
        <f t="shared" si="4"/>
        <v>0</v>
      </c>
      <c r="AK57" s="53">
        <f t="shared" si="4"/>
        <v>0</v>
      </c>
      <c r="AL57" s="53">
        <f t="shared" si="4"/>
        <v>0</v>
      </c>
      <c r="AM57" s="53">
        <f t="shared" si="4"/>
        <v>2</v>
      </c>
      <c r="AN57" s="53">
        <f t="shared" si="4"/>
        <v>2</v>
      </c>
      <c r="AO57" s="53">
        <f t="shared" si="4"/>
        <v>0</v>
      </c>
      <c r="AP57" s="134">
        <f>AP14+AP16+AP24+AP26+AP30+AP34+AP38+AP40+AP44+AP46+AP50+AP52+AP54</f>
        <v>6</v>
      </c>
      <c r="AQ57" s="52">
        <f>AQ14+AQ16+AQ24+AQ26+AQ30+AQ34+AQ38+AQ40+AQ44+AQ46+AQ50+AQ52+AQ54</f>
        <v>0</v>
      </c>
      <c r="AR57" s="52">
        <f>AR14+AR16+AR24+AR26+AR30+AR34+AR38+AR40+AR44+AR46+AR50+AR52+AR54</f>
        <v>0</v>
      </c>
      <c r="AS57" s="52">
        <f>AS14+AS16+AS18+AS24+AS26+AS30+AS34+AS38+AS40+AS44+AS46+AS50+AS52+AS54</f>
        <v>0</v>
      </c>
      <c r="AT57" s="34"/>
      <c r="AU57" s="101">
        <f t="shared" si="2"/>
        <v>16</v>
      </c>
      <c r="AV57" s="50"/>
      <c r="AW57" s="50"/>
      <c r="AX57" s="50"/>
      <c r="AY57" s="50"/>
      <c r="AZ57" s="50"/>
      <c r="BA57" s="50"/>
      <c r="BB57" s="50"/>
      <c r="BC57" s="50"/>
      <c r="BD57" s="50"/>
      <c r="BE57" s="94">
        <f t="shared" si="0"/>
        <v>38</v>
      </c>
    </row>
    <row r="58" spans="1:57" ht="15.75" x14ac:dyDescent="0.25">
      <c r="A58" s="206"/>
      <c r="B58" s="210" t="s">
        <v>33</v>
      </c>
      <c r="C58" s="210"/>
      <c r="D58" s="210"/>
      <c r="E58" s="53">
        <f>E56+E57</f>
        <v>36</v>
      </c>
      <c r="F58" s="53">
        <f t="shared" ref="F58:AB58" si="5">F56+F57</f>
        <v>36</v>
      </c>
      <c r="G58" s="53">
        <f t="shared" si="5"/>
        <v>36</v>
      </c>
      <c r="H58" s="53">
        <f t="shared" si="5"/>
        <v>36</v>
      </c>
      <c r="I58" s="53">
        <f t="shared" si="5"/>
        <v>36</v>
      </c>
      <c r="J58" s="53">
        <f t="shared" si="5"/>
        <v>36</v>
      </c>
      <c r="K58" s="53">
        <f t="shared" si="5"/>
        <v>36</v>
      </c>
      <c r="L58" s="53">
        <f t="shared" si="5"/>
        <v>36</v>
      </c>
      <c r="M58" s="53">
        <f t="shared" si="5"/>
        <v>36</v>
      </c>
      <c r="N58" s="53">
        <f t="shared" si="5"/>
        <v>36</v>
      </c>
      <c r="O58" s="53">
        <f t="shared" si="5"/>
        <v>36</v>
      </c>
      <c r="P58" s="53">
        <f t="shared" si="5"/>
        <v>36</v>
      </c>
      <c r="Q58" s="53">
        <f t="shared" si="5"/>
        <v>36</v>
      </c>
      <c r="R58" s="53">
        <f t="shared" si="5"/>
        <v>36</v>
      </c>
      <c r="S58" s="53">
        <f t="shared" si="5"/>
        <v>36</v>
      </c>
      <c r="T58" s="53">
        <f t="shared" si="5"/>
        <v>36</v>
      </c>
      <c r="U58" s="101">
        <f t="shared" si="5"/>
        <v>576</v>
      </c>
      <c r="V58" s="50"/>
      <c r="W58" s="50"/>
      <c r="X58" s="53">
        <f t="shared" si="5"/>
        <v>36</v>
      </c>
      <c r="Y58" s="53">
        <f t="shared" si="5"/>
        <v>36</v>
      </c>
      <c r="Z58" s="53">
        <f t="shared" si="5"/>
        <v>36</v>
      </c>
      <c r="AA58" s="53">
        <f t="shared" si="5"/>
        <v>36</v>
      </c>
      <c r="AB58" s="53">
        <f t="shared" si="5"/>
        <v>36</v>
      </c>
      <c r="AC58" s="53">
        <f>AC56+AC57</f>
        <v>36</v>
      </c>
      <c r="AD58" s="53">
        <f t="shared" ref="AD58" si="6">AD56+AD57</f>
        <v>36</v>
      </c>
      <c r="AE58" s="53">
        <f t="shared" ref="AE58" si="7">AE56+AE57</f>
        <v>36</v>
      </c>
      <c r="AF58" s="53">
        <f t="shared" ref="AF58" si="8">AF56+AF57</f>
        <v>36</v>
      </c>
      <c r="AG58" s="53">
        <f t="shared" ref="AG58" si="9">AG56+AG57</f>
        <v>36</v>
      </c>
      <c r="AH58" s="53">
        <f t="shared" ref="AH58" si="10">AH56+AH57</f>
        <v>36</v>
      </c>
      <c r="AI58" s="53">
        <f t="shared" ref="AI58" si="11">AI56+AI57</f>
        <v>36</v>
      </c>
      <c r="AJ58" s="53">
        <f t="shared" ref="AJ58" si="12">AJ56+AJ57</f>
        <v>36</v>
      </c>
      <c r="AK58" s="53">
        <f t="shared" ref="AK58" si="13">AK56+AK57</f>
        <v>36</v>
      </c>
      <c r="AL58" s="53">
        <f t="shared" ref="AL58" si="14">AL56+AL57</f>
        <v>36</v>
      </c>
      <c r="AM58" s="53">
        <f t="shared" ref="AM58" si="15">AM56+AM57</f>
        <v>36</v>
      </c>
      <c r="AN58" s="53">
        <f t="shared" ref="AN58" si="16">AN56+AN57</f>
        <v>36</v>
      </c>
      <c r="AO58" s="53">
        <f t="shared" ref="AO58" si="17">AO56+AO57</f>
        <v>36</v>
      </c>
      <c r="AP58" s="134">
        <f>AP56+AP57</f>
        <v>36</v>
      </c>
      <c r="AQ58" s="52">
        <f>AQ56+AQ57</f>
        <v>36</v>
      </c>
      <c r="AR58" s="52">
        <f>AR56+AR57</f>
        <v>36</v>
      </c>
      <c r="AS58" s="52">
        <f>AS56+AS57</f>
        <v>36</v>
      </c>
      <c r="AT58" s="34"/>
      <c r="AU58" s="101">
        <f t="shared" si="2"/>
        <v>792</v>
      </c>
      <c r="AV58" s="50"/>
      <c r="AW58" s="50"/>
      <c r="AX58" s="50"/>
      <c r="AY58" s="50"/>
      <c r="AZ58" s="50"/>
      <c r="BA58" s="50"/>
      <c r="BB58" s="50"/>
      <c r="BC58" s="50"/>
      <c r="BD58" s="50"/>
      <c r="BE58" s="94">
        <f t="shared" si="0"/>
        <v>1368</v>
      </c>
    </row>
    <row r="59" spans="1:57" x14ac:dyDescent="0.25">
      <c r="U59" s="35"/>
    </row>
  </sheetData>
  <mergeCells count="72">
    <mergeCell ref="B58:D58"/>
    <mergeCell ref="B57:D57"/>
    <mergeCell ref="B51:B52"/>
    <mergeCell ref="C51:C52"/>
    <mergeCell ref="B49:B50"/>
    <mergeCell ref="C49:C50"/>
    <mergeCell ref="B53:B54"/>
    <mergeCell ref="C53:C54"/>
    <mergeCell ref="B56:D56"/>
    <mergeCell ref="B45:B46"/>
    <mergeCell ref="C45:C46"/>
    <mergeCell ref="B41:B42"/>
    <mergeCell ref="C41:C42"/>
    <mergeCell ref="B43:B44"/>
    <mergeCell ref="C43:C44"/>
    <mergeCell ref="C17:C18"/>
    <mergeCell ref="B39:B40"/>
    <mergeCell ref="C39:C40"/>
    <mergeCell ref="B37:B38"/>
    <mergeCell ref="C37:C38"/>
    <mergeCell ref="B33:B34"/>
    <mergeCell ref="C33:C34"/>
    <mergeCell ref="B35:B36"/>
    <mergeCell ref="C35:C36"/>
    <mergeCell ref="A2:A6"/>
    <mergeCell ref="B2:B6"/>
    <mergeCell ref="C2:C6"/>
    <mergeCell ref="C29:C30"/>
    <mergeCell ref="B27:B28"/>
    <mergeCell ref="B23:B24"/>
    <mergeCell ref="C23:C24"/>
    <mergeCell ref="A7:A58"/>
    <mergeCell ref="B7:B8"/>
    <mergeCell ref="C7:C8"/>
    <mergeCell ref="B13:B14"/>
    <mergeCell ref="C13:C14"/>
    <mergeCell ref="B31:B32"/>
    <mergeCell ref="B15:B16"/>
    <mergeCell ref="C15:C16"/>
    <mergeCell ref="B19:B20"/>
    <mergeCell ref="BE2:BE6"/>
    <mergeCell ref="AS2:AU2"/>
    <mergeCell ref="F2:H2"/>
    <mergeCell ref="B25:B26"/>
    <mergeCell ref="C25:C26"/>
    <mergeCell ref="D2:D6"/>
    <mergeCell ref="AW2:AZ2"/>
    <mergeCell ref="N2:Q2"/>
    <mergeCell ref="S2:U2"/>
    <mergeCell ref="BA2:BD2"/>
    <mergeCell ref="W2:Z2"/>
    <mergeCell ref="AB2:AD2"/>
    <mergeCell ref="AF2:AH2"/>
    <mergeCell ref="AJ2:AL2"/>
    <mergeCell ref="B9:B10"/>
    <mergeCell ref="C19:C20"/>
    <mergeCell ref="C47:C48"/>
    <mergeCell ref="B47:B48"/>
    <mergeCell ref="C1:AH1"/>
    <mergeCell ref="C9:C10"/>
    <mergeCell ref="B21:B22"/>
    <mergeCell ref="C21:C22"/>
    <mergeCell ref="B11:B12"/>
    <mergeCell ref="J2:M2"/>
    <mergeCell ref="E5:BD5"/>
    <mergeCell ref="E3:BD3"/>
    <mergeCell ref="AN2:AQ2"/>
    <mergeCell ref="C11:C12"/>
    <mergeCell ref="C27:C28"/>
    <mergeCell ref="B29:B30"/>
    <mergeCell ref="C31:C32"/>
    <mergeCell ref="B17:B18"/>
  </mergeCells>
  <phoneticPr fontId="12" type="noConversion"/>
  <pageMargins left="0.7" right="0.7" top="0.75" bottom="0.75" header="0.3" footer="0.3"/>
  <pageSetup paperSize="9" orientation="portrait" r:id="rId1"/>
  <ignoredErrors>
    <ignoredError sqref="BE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55"/>
  <sheetViews>
    <sheetView topLeftCell="A9" zoomScaleNormal="100" workbookViewId="0">
      <selection activeCell="AC31" sqref="AC31"/>
    </sheetView>
  </sheetViews>
  <sheetFormatPr defaultRowHeight="15" x14ac:dyDescent="0.25"/>
  <cols>
    <col min="1" max="1" width="4.140625" customWidth="1"/>
    <col min="2" max="2" width="6" customWidth="1"/>
    <col min="4" max="4" width="6.42578125" customWidth="1"/>
    <col min="5" max="5" width="5.28515625" customWidth="1"/>
    <col min="6" max="6" width="5" customWidth="1"/>
    <col min="7" max="7" width="4.5703125" customWidth="1"/>
    <col min="8" max="8" width="5" customWidth="1"/>
    <col min="9" max="9" width="4.42578125" customWidth="1"/>
    <col min="10" max="10" width="4.28515625" customWidth="1"/>
    <col min="11" max="11" width="5" customWidth="1"/>
    <col min="12" max="12" width="4.85546875" customWidth="1"/>
    <col min="13" max="14" width="4.42578125" customWidth="1"/>
    <col min="15" max="16" width="4.7109375" customWidth="1"/>
    <col min="17" max="17" width="4.5703125" customWidth="1"/>
    <col min="18" max="18" width="4.7109375" customWidth="1"/>
    <col min="19" max="19" width="4.85546875" customWidth="1"/>
    <col min="20" max="20" width="5.140625" customWidth="1"/>
    <col min="21" max="21" width="5.28515625" customWidth="1"/>
    <col min="22" max="23" width="4.5703125" customWidth="1"/>
    <col min="24" max="24" width="5.140625" customWidth="1"/>
    <col min="25" max="25" width="4.42578125" customWidth="1"/>
    <col min="26" max="27" width="4.7109375" customWidth="1"/>
    <col min="28" max="28" width="5" customWidth="1"/>
    <col min="29" max="29" width="5.28515625" customWidth="1"/>
    <col min="30" max="30" width="4.5703125" customWidth="1"/>
    <col min="31" max="32" width="4.7109375" customWidth="1"/>
    <col min="33" max="33" width="4.28515625" customWidth="1"/>
    <col min="34" max="36" width="4.7109375" customWidth="1"/>
    <col min="37" max="37" width="4.5703125" customWidth="1"/>
    <col min="38" max="38" width="4.42578125" customWidth="1"/>
    <col min="39" max="39" width="4.140625" customWidth="1"/>
    <col min="40" max="40" width="4.5703125" customWidth="1"/>
    <col min="41" max="41" width="3.7109375" customWidth="1"/>
    <col min="42" max="42" width="3.85546875" customWidth="1"/>
    <col min="43" max="43" width="3.5703125" customWidth="1"/>
    <col min="44" max="44" width="4.140625" customWidth="1"/>
    <col min="45" max="45" width="4" customWidth="1"/>
    <col min="46" max="46" width="3.28515625" customWidth="1"/>
    <col min="47" max="47" width="3.85546875" customWidth="1"/>
    <col min="48" max="48" width="4.42578125" customWidth="1"/>
    <col min="49" max="49" width="3.5703125" customWidth="1"/>
    <col min="50" max="50" width="3.28515625" customWidth="1"/>
    <col min="51" max="51" width="3" customWidth="1"/>
    <col min="52" max="52" width="3.28515625" customWidth="1"/>
    <col min="53" max="53" width="4.140625" customWidth="1"/>
    <col min="54" max="54" width="3.42578125" customWidth="1"/>
    <col min="55" max="56" width="3.28515625" customWidth="1"/>
    <col min="57" max="57" width="6.28515625" customWidth="1"/>
  </cols>
  <sheetData>
    <row r="1" spans="1:57" x14ac:dyDescent="0.25">
      <c r="B1" s="195" t="s">
        <v>99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</row>
    <row r="2" spans="1:57" x14ac:dyDescent="0.25">
      <c r="A2" s="192" t="s">
        <v>0</v>
      </c>
      <c r="B2" s="192" t="s">
        <v>1</v>
      </c>
      <c r="C2" s="192" t="s">
        <v>2</v>
      </c>
      <c r="D2" s="192" t="s">
        <v>3</v>
      </c>
      <c r="E2" s="3"/>
      <c r="F2" s="181" t="s">
        <v>4</v>
      </c>
      <c r="G2" s="181"/>
      <c r="H2" s="181"/>
      <c r="I2" s="4"/>
      <c r="J2" s="181" t="s">
        <v>5</v>
      </c>
      <c r="K2" s="181"/>
      <c r="L2" s="181"/>
      <c r="M2" s="181"/>
      <c r="N2" s="181" t="s">
        <v>6</v>
      </c>
      <c r="O2" s="181"/>
      <c r="P2" s="181"/>
      <c r="Q2" s="181"/>
      <c r="R2" s="4"/>
      <c r="S2" s="181" t="s">
        <v>7</v>
      </c>
      <c r="T2" s="181"/>
      <c r="U2" s="181"/>
      <c r="V2" s="4"/>
      <c r="W2" s="181" t="s">
        <v>8</v>
      </c>
      <c r="X2" s="181"/>
      <c r="Y2" s="181"/>
      <c r="Z2" s="181"/>
      <c r="AA2" s="4"/>
      <c r="AB2" s="181" t="s">
        <v>9</v>
      </c>
      <c r="AC2" s="181"/>
      <c r="AD2" s="181"/>
      <c r="AE2" s="4"/>
      <c r="AF2" s="181" t="s">
        <v>10</v>
      </c>
      <c r="AG2" s="181"/>
      <c r="AH2" s="181"/>
      <c r="AI2" s="4"/>
      <c r="AJ2" s="181" t="s">
        <v>11</v>
      </c>
      <c r="AK2" s="181"/>
      <c r="AL2" s="181"/>
      <c r="AM2" s="4"/>
      <c r="AN2" s="181" t="s">
        <v>12</v>
      </c>
      <c r="AO2" s="181"/>
      <c r="AP2" s="181"/>
      <c r="AQ2" s="181"/>
      <c r="AR2" s="4"/>
      <c r="AS2" s="181" t="s">
        <v>13</v>
      </c>
      <c r="AT2" s="181"/>
      <c r="AU2" s="181"/>
      <c r="AV2" s="4"/>
      <c r="AW2" s="181" t="s">
        <v>14</v>
      </c>
      <c r="AX2" s="181"/>
      <c r="AY2" s="181"/>
      <c r="AZ2" s="181"/>
      <c r="BA2" s="181" t="s">
        <v>15</v>
      </c>
      <c r="BB2" s="181"/>
      <c r="BC2" s="181"/>
      <c r="BD2" s="181"/>
      <c r="BE2" s="182" t="s">
        <v>37</v>
      </c>
    </row>
    <row r="3" spans="1:57" x14ac:dyDescent="0.25">
      <c r="A3" s="192"/>
      <c r="B3" s="192"/>
      <c r="C3" s="192"/>
      <c r="D3" s="192"/>
      <c r="E3" s="183" t="s">
        <v>16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2"/>
    </row>
    <row r="4" spans="1:57" x14ac:dyDescent="0.25">
      <c r="A4" s="192"/>
      <c r="B4" s="192"/>
      <c r="C4" s="192"/>
      <c r="D4" s="192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82"/>
    </row>
    <row r="5" spans="1:57" x14ac:dyDescent="0.25">
      <c r="A5" s="192"/>
      <c r="B5" s="192"/>
      <c r="C5" s="192"/>
      <c r="D5" s="192"/>
      <c r="E5" s="183" t="s">
        <v>17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2"/>
    </row>
    <row r="6" spans="1:57" x14ac:dyDescent="0.25">
      <c r="A6" s="192"/>
      <c r="B6" s="192"/>
      <c r="C6" s="192"/>
      <c r="D6" s="192"/>
      <c r="E6" s="80">
        <v>1</v>
      </c>
      <c r="F6" s="80">
        <v>2</v>
      </c>
      <c r="G6" s="80">
        <v>3</v>
      </c>
      <c r="H6" s="80">
        <v>4</v>
      </c>
      <c r="I6" s="89">
        <v>5</v>
      </c>
      <c r="J6" s="86">
        <v>6</v>
      </c>
      <c r="K6" s="89">
        <v>7</v>
      </c>
      <c r="L6" s="81">
        <v>8</v>
      </c>
      <c r="M6" s="81">
        <v>9</v>
      </c>
      <c r="N6" s="84">
        <v>10</v>
      </c>
      <c r="O6" s="140">
        <v>11</v>
      </c>
      <c r="P6" s="81">
        <v>12</v>
      </c>
      <c r="Q6" s="81">
        <v>13</v>
      </c>
      <c r="R6" s="90">
        <v>14</v>
      </c>
      <c r="S6" s="84">
        <v>15</v>
      </c>
      <c r="T6" s="84">
        <v>16</v>
      </c>
      <c r="U6" s="82">
        <v>17</v>
      </c>
      <c r="V6" s="83">
        <v>18</v>
      </c>
      <c r="W6" s="83">
        <v>19</v>
      </c>
      <c r="X6" s="81">
        <v>20</v>
      </c>
      <c r="Y6" s="81">
        <v>21</v>
      </c>
      <c r="Z6" s="81">
        <v>22</v>
      </c>
      <c r="AA6" s="84">
        <v>23</v>
      </c>
      <c r="AB6" s="84">
        <v>24</v>
      </c>
      <c r="AC6" s="84">
        <v>25</v>
      </c>
      <c r="AD6" s="81">
        <v>26</v>
      </c>
      <c r="AE6" s="81">
        <v>27</v>
      </c>
      <c r="AF6" s="81">
        <v>28</v>
      </c>
      <c r="AG6" s="81">
        <v>29</v>
      </c>
      <c r="AH6" s="89">
        <v>30</v>
      </c>
      <c r="AI6" s="89">
        <v>31</v>
      </c>
      <c r="AJ6" s="89">
        <v>32</v>
      </c>
      <c r="AK6" s="89">
        <v>33</v>
      </c>
      <c r="AL6" s="90">
        <v>34</v>
      </c>
      <c r="AM6" s="86">
        <v>35</v>
      </c>
      <c r="AN6" s="86">
        <v>36</v>
      </c>
      <c r="AO6" s="86">
        <v>37</v>
      </c>
      <c r="AP6" s="87">
        <v>40</v>
      </c>
      <c r="AQ6" s="87">
        <v>39</v>
      </c>
      <c r="AR6" s="139">
        <v>40</v>
      </c>
      <c r="AS6" s="139">
        <v>41</v>
      </c>
      <c r="AT6" s="139">
        <v>42</v>
      </c>
      <c r="AU6" s="139">
        <v>43</v>
      </c>
      <c r="AV6" s="91">
        <v>44</v>
      </c>
      <c r="AW6" s="88">
        <v>45</v>
      </c>
      <c r="AX6" s="88">
        <v>46</v>
      </c>
      <c r="AY6" s="88">
        <v>47</v>
      </c>
      <c r="AZ6" s="88">
        <v>48</v>
      </c>
      <c r="BA6" s="88">
        <v>49</v>
      </c>
      <c r="BB6" s="88">
        <v>50</v>
      </c>
      <c r="BC6" s="88">
        <v>51</v>
      </c>
      <c r="BD6" s="88">
        <v>52</v>
      </c>
      <c r="BE6" s="182"/>
    </row>
    <row r="7" spans="1:57" x14ac:dyDescent="0.25">
      <c r="A7" s="213" t="s">
        <v>177</v>
      </c>
      <c r="B7" s="205" t="s">
        <v>23</v>
      </c>
      <c r="C7" s="207" t="s">
        <v>111</v>
      </c>
      <c r="D7" s="8" t="s">
        <v>20</v>
      </c>
      <c r="E7" s="54"/>
      <c r="F7" s="26"/>
      <c r="G7" s="26"/>
      <c r="H7" s="26"/>
      <c r="I7" s="52"/>
      <c r="J7" s="34"/>
      <c r="K7" s="52"/>
      <c r="L7" s="26"/>
      <c r="M7" s="26"/>
      <c r="N7" s="52"/>
      <c r="O7" s="51"/>
      <c r="P7" s="53"/>
      <c r="Q7" s="53"/>
      <c r="R7" s="34"/>
      <c r="S7" s="53"/>
      <c r="T7" s="53"/>
      <c r="U7" s="32"/>
      <c r="V7" s="50"/>
      <c r="W7" s="50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2"/>
      <c r="AI7" s="52"/>
      <c r="AJ7" s="52"/>
      <c r="AK7" s="52"/>
      <c r="AL7" s="34"/>
      <c r="AM7" s="34"/>
      <c r="AN7" s="138"/>
      <c r="AO7" s="17"/>
      <c r="AP7" s="24"/>
      <c r="AQ7" s="24"/>
      <c r="AR7" s="51"/>
      <c r="AS7" s="51"/>
      <c r="AT7" s="51"/>
      <c r="AU7" s="51"/>
      <c r="AV7" s="32"/>
      <c r="AW7" s="16"/>
      <c r="AX7" s="16"/>
      <c r="AY7" s="16"/>
      <c r="AZ7" s="16"/>
      <c r="BA7" s="16"/>
      <c r="BB7" s="16"/>
      <c r="BC7" s="16"/>
      <c r="BD7" s="16"/>
      <c r="BE7" s="5"/>
    </row>
    <row r="8" spans="1:57" ht="30" customHeight="1" x14ac:dyDescent="0.25">
      <c r="A8" s="213"/>
      <c r="B8" s="205"/>
      <c r="C8" s="203"/>
      <c r="D8" s="8" t="s">
        <v>21</v>
      </c>
      <c r="E8" s="54"/>
      <c r="F8" s="26"/>
      <c r="G8" s="26"/>
      <c r="H8" s="26"/>
      <c r="I8" s="52"/>
      <c r="J8" s="34"/>
      <c r="K8" s="52"/>
      <c r="L8" s="26"/>
      <c r="M8" s="26"/>
      <c r="N8" s="52"/>
      <c r="O8" s="51"/>
      <c r="P8" s="53"/>
      <c r="Q8" s="53"/>
      <c r="R8" s="34"/>
      <c r="S8" s="53"/>
      <c r="T8" s="53"/>
      <c r="U8" s="32"/>
      <c r="V8" s="50"/>
      <c r="W8" s="50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2"/>
      <c r="AI8" s="52"/>
      <c r="AJ8" s="52"/>
      <c r="AK8" s="52"/>
      <c r="AL8" s="34"/>
      <c r="AM8" s="34"/>
      <c r="AN8" s="138"/>
      <c r="AO8" s="34"/>
      <c r="AP8" s="51"/>
      <c r="AQ8" s="51"/>
      <c r="AR8" s="51"/>
      <c r="AS8" s="51"/>
      <c r="AT8" s="51"/>
      <c r="AU8" s="51"/>
      <c r="AV8" s="32"/>
      <c r="AW8" s="50"/>
      <c r="AX8" s="50"/>
      <c r="AY8" s="50"/>
      <c r="AZ8" s="50"/>
      <c r="BA8" s="50"/>
      <c r="BB8" s="50"/>
      <c r="BC8" s="50"/>
      <c r="BD8" s="50"/>
      <c r="BE8" s="26"/>
    </row>
    <row r="9" spans="1:57" x14ac:dyDescent="0.25">
      <c r="A9" s="213"/>
      <c r="B9" s="210" t="s">
        <v>42</v>
      </c>
      <c r="C9" s="186" t="s">
        <v>94</v>
      </c>
      <c r="D9" s="13" t="s">
        <v>20</v>
      </c>
      <c r="E9" s="126"/>
      <c r="F9" s="53"/>
      <c r="G9" s="53"/>
      <c r="H9" s="53"/>
      <c r="I9" s="52"/>
      <c r="J9" s="34"/>
      <c r="K9" s="53"/>
      <c r="L9" s="53"/>
      <c r="M9" s="53"/>
      <c r="N9" s="53"/>
      <c r="O9" s="51"/>
      <c r="P9" s="53"/>
      <c r="Q9" s="53"/>
      <c r="R9" s="34"/>
      <c r="S9" s="53"/>
      <c r="T9" s="53"/>
      <c r="U9" s="101"/>
      <c r="V9" s="50"/>
      <c r="W9" s="50"/>
      <c r="X9" s="135">
        <v>4</v>
      </c>
      <c r="Y9" s="135">
        <v>2</v>
      </c>
      <c r="Z9" s="135">
        <v>4</v>
      </c>
      <c r="AA9" s="135">
        <v>2</v>
      </c>
      <c r="AB9" s="135">
        <v>4</v>
      </c>
      <c r="AC9" s="135">
        <v>2</v>
      </c>
      <c r="AD9" s="135">
        <v>4</v>
      </c>
      <c r="AE9" s="135">
        <v>2</v>
      </c>
      <c r="AF9" s="135">
        <v>4</v>
      </c>
      <c r="AG9" s="135">
        <v>2</v>
      </c>
      <c r="AH9" s="135">
        <v>4</v>
      </c>
      <c r="AI9" s="135">
        <v>2</v>
      </c>
      <c r="AJ9" s="135">
        <v>4</v>
      </c>
      <c r="AK9" s="135">
        <v>2</v>
      </c>
      <c r="AL9" s="34"/>
      <c r="AM9" s="34"/>
      <c r="AN9" s="138"/>
      <c r="AO9" s="34"/>
      <c r="AP9" s="51"/>
      <c r="AQ9" s="51"/>
      <c r="AR9" s="51"/>
      <c r="AS9" s="51"/>
      <c r="AT9" s="51"/>
      <c r="AU9" s="51"/>
      <c r="AV9" s="101">
        <f>X9+Y9+Z9+AA9+AB9+AC9+AD9+AE9+AF9+AG9+AH9+AI9+AJ9+AK9</f>
        <v>42</v>
      </c>
      <c r="AW9" s="50"/>
      <c r="AX9" s="50"/>
      <c r="AY9" s="50"/>
      <c r="AZ9" s="50"/>
      <c r="BA9" s="50"/>
      <c r="BB9" s="50"/>
      <c r="BC9" s="50"/>
      <c r="BD9" s="50"/>
      <c r="BE9" s="102">
        <f>U9+AV9</f>
        <v>42</v>
      </c>
    </row>
    <row r="10" spans="1:57" x14ac:dyDescent="0.25">
      <c r="A10" s="213"/>
      <c r="B10" s="210"/>
      <c r="C10" s="186"/>
      <c r="D10" s="13" t="s">
        <v>21</v>
      </c>
      <c r="E10" s="126"/>
      <c r="F10" s="53"/>
      <c r="G10" s="53"/>
      <c r="H10" s="53"/>
      <c r="I10" s="52"/>
      <c r="J10" s="34"/>
      <c r="K10" s="53"/>
      <c r="L10" s="53"/>
      <c r="M10" s="53"/>
      <c r="N10" s="53"/>
      <c r="O10" s="51"/>
      <c r="P10" s="53"/>
      <c r="Q10" s="53"/>
      <c r="R10" s="34"/>
      <c r="S10" s="53"/>
      <c r="T10" s="53"/>
      <c r="U10" s="101"/>
      <c r="V10" s="50"/>
      <c r="W10" s="50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4"/>
      <c r="AJ10" s="64"/>
      <c r="AK10" s="64"/>
      <c r="AL10" s="103"/>
      <c r="AM10" s="103"/>
      <c r="AN10" s="138"/>
      <c r="AO10" s="34"/>
      <c r="AP10" s="51"/>
      <c r="AQ10" s="51"/>
      <c r="AR10" s="51"/>
      <c r="AS10" s="51"/>
      <c r="AT10" s="51"/>
      <c r="AU10" s="51"/>
      <c r="AV10" s="101">
        <f t="shared" ref="AV10:AV55" si="0">X10+Y10+Z10+AA10+AB10+AC10+AD10+AE10+AF10+AG10+AH10+AI10+AJ10+AK10</f>
        <v>0</v>
      </c>
      <c r="AW10" s="50"/>
      <c r="AX10" s="50"/>
      <c r="AY10" s="50"/>
      <c r="AZ10" s="50"/>
      <c r="BA10" s="50"/>
      <c r="BB10" s="50"/>
      <c r="BC10" s="50"/>
      <c r="BD10" s="50"/>
      <c r="BE10" s="102">
        <f t="shared" ref="BE10:BE55" si="1">U10+AV10</f>
        <v>0</v>
      </c>
    </row>
    <row r="11" spans="1:57" x14ac:dyDescent="0.25">
      <c r="A11" s="213"/>
      <c r="B11" s="210" t="s">
        <v>44</v>
      </c>
      <c r="C11" s="186" t="s">
        <v>139</v>
      </c>
      <c r="D11" s="13" t="s">
        <v>20</v>
      </c>
      <c r="E11" s="146">
        <v>2</v>
      </c>
      <c r="F11" s="135">
        <v>2</v>
      </c>
      <c r="G11" s="135">
        <v>2</v>
      </c>
      <c r="H11" s="135">
        <v>2</v>
      </c>
      <c r="I11" s="135">
        <v>2</v>
      </c>
      <c r="J11" s="34"/>
      <c r="K11" s="135">
        <v>2</v>
      </c>
      <c r="L11" s="135">
        <v>2</v>
      </c>
      <c r="M11" s="135">
        <v>2</v>
      </c>
      <c r="N11" s="135">
        <v>2</v>
      </c>
      <c r="O11" s="51"/>
      <c r="P11" s="135">
        <v>2</v>
      </c>
      <c r="Q11" s="135">
        <v>2</v>
      </c>
      <c r="R11" s="34"/>
      <c r="S11" s="135">
        <v>2</v>
      </c>
      <c r="T11" s="135">
        <v>2</v>
      </c>
      <c r="U11" s="101">
        <f>E11+F11+G11+H11+I11+K11+L11+M11+N11+P11+Q11+S11+T11</f>
        <v>26</v>
      </c>
      <c r="V11" s="50"/>
      <c r="W11" s="50"/>
      <c r="X11" s="135">
        <v>2</v>
      </c>
      <c r="Y11" s="135">
        <v>2</v>
      </c>
      <c r="Z11" s="135">
        <v>2</v>
      </c>
      <c r="AA11" s="135">
        <v>2</v>
      </c>
      <c r="AB11" s="135">
        <v>2</v>
      </c>
      <c r="AC11" s="135">
        <v>2</v>
      </c>
      <c r="AD11" s="135">
        <v>2</v>
      </c>
      <c r="AE11" s="135">
        <v>2</v>
      </c>
      <c r="AF11" s="135">
        <v>2</v>
      </c>
      <c r="AG11" s="135">
        <v>2</v>
      </c>
      <c r="AH11" s="135">
        <v>0</v>
      </c>
      <c r="AI11" s="135">
        <v>2</v>
      </c>
      <c r="AJ11" s="135">
        <v>2</v>
      </c>
      <c r="AK11" s="135">
        <v>2</v>
      </c>
      <c r="AL11" s="34"/>
      <c r="AM11" s="34"/>
      <c r="AN11" s="138"/>
      <c r="AO11" s="34"/>
      <c r="AP11" s="51"/>
      <c r="AQ11" s="51"/>
      <c r="AR11" s="51"/>
      <c r="AS11" s="51"/>
      <c r="AT11" s="51"/>
      <c r="AU11" s="51"/>
      <c r="AV11" s="101">
        <f t="shared" si="0"/>
        <v>26</v>
      </c>
      <c r="AW11" s="50"/>
      <c r="AX11" s="50"/>
      <c r="AY11" s="50"/>
      <c r="AZ11" s="50"/>
      <c r="BA11" s="50"/>
      <c r="BB11" s="50"/>
      <c r="BC11" s="50"/>
      <c r="BD11" s="50"/>
      <c r="BE11" s="102">
        <f t="shared" si="1"/>
        <v>52</v>
      </c>
    </row>
    <row r="12" spans="1:57" x14ac:dyDescent="0.25">
      <c r="A12" s="213"/>
      <c r="B12" s="210"/>
      <c r="C12" s="186"/>
      <c r="D12" s="13" t="s">
        <v>21</v>
      </c>
      <c r="E12" s="127"/>
      <c r="F12" s="65"/>
      <c r="G12" s="65"/>
      <c r="H12" s="65"/>
      <c r="I12" s="64"/>
      <c r="J12" s="34"/>
      <c r="K12" s="65"/>
      <c r="L12" s="65"/>
      <c r="M12" s="65"/>
      <c r="N12" s="65"/>
      <c r="O12" s="141"/>
      <c r="P12" s="65"/>
      <c r="Q12" s="65"/>
      <c r="R12" s="103"/>
      <c r="S12" s="65"/>
      <c r="T12" s="65"/>
      <c r="U12" s="101">
        <f t="shared" ref="U12:U55" si="2">E12+F12+G12+H12+I12+K12+L12+M12+N12+P12+Q12+S12+T12</f>
        <v>0</v>
      </c>
      <c r="V12" s="50"/>
      <c r="W12" s="50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>
        <v>2</v>
      </c>
      <c r="AI12" s="64"/>
      <c r="AJ12" s="64"/>
      <c r="AK12" s="64"/>
      <c r="AL12" s="103"/>
      <c r="AM12" s="103"/>
      <c r="AN12" s="138"/>
      <c r="AO12" s="34"/>
      <c r="AP12" s="51"/>
      <c r="AQ12" s="51"/>
      <c r="AR12" s="51"/>
      <c r="AS12" s="51"/>
      <c r="AT12" s="51"/>
      <c r="AU12" s="51"/>
      <c r="AV12" s="101">
        <f t="shared" si="0"/>
        <v>2</v>
      </c>
      <c r="AW12" s="50"/>
      <c r="AX12" s="50"/>
      <c r="AY12" s="50"/>
      <c r="AZ12" s="50"/>
      <c r="BA12" s="50"/>
      <c r="BB12" s="50"/>
      <c r="BC12" s="50"/>
      <c r="BD12" s="50"/>
      <c r="BE12" s="102">
        <f t="shared" si="1"/>
        <v>2</v>
      </c>
    </row>
    <row r="13" spans="1:57" x14ac:dyDescent="0.25">
      <c r="A13" s="213"/>
      <c r="B13" s="210" t="s">
        <v>47</v>
      </c>
      <c r="C13" s="186" t="s">
        <v>95</v>
      </c>
      <c r="D13" s="9" t="s">
        <v>20</v>
      </c>
      <c r="E13" s="146">
        <v>2</v>
      </c>
      <c r="F13" s="135">
        <v>2</v>
      </c>
      <c r="G13" s="135">
        <v>2</v>
      </c>
      <c r="H13" s="135">
        <v>2</v>
      </c>
      <c r="I13" s="135">
        <v>2</v>
      </c>
      <c r="J13" s="34"/>
      <c r="K13" s="135">
        <v>2</v>
      </c>
      <c r="L13" s="135">
        <v>2</v>
      </c>
      <c r="M13" s="135">
        <v>2</v>
      </c>
      <c r="N13" s="135">
        <v>2</v>
      </c>
      <c r="O13" s="51"/>
      <c r="P13" s="135">
        <v>2</v>
      </c>
      <c r="Q13" s="135">
        <v>2</v>
      </c>
      <c r="R13" s="34"/>
      <c r="S13" s="135">
        <v>2</v>
      </c>
      <c r="T13" s="135">
        <v>2</v>
      </c>
      <c r="U13" s="101">
        <f t="shared" si="2"/>
        <v>26</v>
      </c>
      <c r="V13" s="50"/>
      <c r="W13" s="50"/>
      <c r="X13" s="135">
        <v>2</v>
      </c>
      <c r="Y13" s="135">
        <v>2</v>
      </c>
      <c r="Z13" s="135">
        <v>2</v>
      </c>
      <c r="AA13" s="135">
        <v>2</v>
      </c>
      <c r="AB13" s="135">
        <v>2</v>
      </c>
      <c r="AC13" s="135">
        <v>2</v>
      </c>
      <c r="AD13" s="135">
        <v>2</v>
      </c>
      <c r="AE13" s="135">
        <v>2</v>
      </c>
      <c r="AF13" s="135">
        <v>2</v>
      </c>
      <c r="AG13" s="135">
        <v>2</v>
      </c>
      <c r="AH13" s="135">
        <v>2</v>
      </c>
      <c r="AI13" s="135">
        <v>2</v>
      </c>
      <c r="AJ13" s="135">
        <v>2</v>
      </c>
      <c r="AK13" s="135">
        <v>2</v>
      </c>
      <c r="AL13" s="34"/>
      <c r="AM13" s="34"/>
      <c r="AN13" s="138"/>
      <c r="AO13" s="34"/>
      <c r="AP13" s="51"/>
      <c r="AQ13" s="51"/>
      <c r="AR13" s="51"/>
      <c r="AS13" s="51"/>
      <c r="AT13" s="51"/>
      <c r="AU13" s="51"/>
      <c r="AV13" s="101">
        <f t="shared" si="0"/>
        <v>28</v>
      </c>
      <c r="AW13" s="50"/>
      <c r="AX13" s="50"/>
      <c r="AY13" s="50"/>
      <c r="AZ13" s="50"/>
      <c r="BA13" s="50"/>
      <c r="BB13" s="50"/>
      <c r="BC13" s="50"/>
      <c r="BD13" s="50"/>
      <c r="BE13" s="102">
        <f t="shared" si="1"/>
        <v>54</v>
      </c>
    </row>
    <row r="14" spans="1:57" x14ac:dyDescent="0.25">
      <c r="A14" s="213"/>
      <c r="B14" s="210"/>
      <c r="C14" s="186"/>
      <c r="D14" s="9" t="s">
        <v>21</v>
      </c>
      <c r="E14" s="127"/>
      <c r="F14" s="65"/>
      <c r="G14" s="65"/>
      <c r="H14" s="65"/>
      <c r="I14" s="64"/>
      <c r="J14" s="103"/>
      <c r="K14" s="65"/>
      <c r="L14" s="65"/>
      <c r="M14" s="65"/>
      <c r="N14" s="65"/>
      <c r="O14" s="141"/>
      <c r="P14" s="65"/>
      <c r="Q14" s="65"/>
      <c r="R14" s="103"/>
      <c r="S14" s="65"/>
      <c r="T14" s="65"/>
      <c r="U14" s="101">
        <f t="shared" si="2"/>
        <v>0</v>
      </c>
      <c r="V14" s="50"/>
      <c r="W14" s="50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4"/>
      <c r="AI14" s="64"/>
      <c r="AJ14" s="64"/>
      <c r="AK14" s="64"/>
      <c r="AL14" s="103"/>
      <c r="AM14" s="103"/>
      <c r="AN14" s="138"/>
      <c r="AO14" s="34"/>
      <c r="AP14" s="51"/>
      <c r="AQ14" s="51"/>
      <c r="AR14" s="51"/>
      <c r="AS14" s="51"/>
      <c r="AT14" s="51"/>
      <c r="AU14" s="51"/>
      <c r="AV14" s="101">
        <f t="shared" si="0"/>
        <v>0</v>
      </c>
      <c r="AW14" s="50"/>
      <c r="AX14" s="50"/>
      <c r="AY14" s="50"/>
      <c r="AZ14" s="50"/>
      <c r="BA14" s="50"/>
      <c r="BB14" s="50"/>
      <c r="BC14" s="50"/>
      <c r="BD14" s="50"/>
      <c r="BE14" s="102">
        <f t="shared" si="1"/>
        <v>0</v>
      </c>
    </row>
    <row r="15" spans="1:57" x14ac:dyDescent="0.25">
      <c r="A15" s="213"/>
      <c r="B15" s="205" t="s">
        <v>24</v>
      </c>
      <c r="C15" s="169" t="s">
        <v>178</v>
      </c>
      <c r="D15" s="8" t="s">
        <v>20</v>
      </c>
      <c r="E15" s="126"/>
      <c r="F15" s="53"/>
      <c r="G15" s="53"/>
      <c r="H15" s="53"/>
      <c r="I15" s="52"/>
      <c r="J15" s="34"/>
      <c r="K15" s="53"/>
      <c r="L15" s="53"/>
      <c r="M15" s="53"/>
      <c r="N15" s="53"/>
      <c r="O15" s="51"/>
      <c r="P15" s="53"/>
      <c r="Q15" s="53"/>
      <c r="R15" s="34"/>
      <c r="S15" s="53"/>
      <c r="T15" s="53"/>
      <c r="U15" s="101"/>
      <c r="V15" s="50"/>
      <c r="W15" s="50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2"/>
      <c r="AI15" s="52"/>
      <c r="AJ15" s="52"/>
      <c r="AK15" s="52"/>
      <c r="AL15" s="34"/>
      <c r="AM15" s="34"/>
      <c r="AN15" s="138"/>
      <c r="AO15" s="34"/>
      <c r="AP15" s="51"/>
      <c r="AQ15" s="51"/>
      <c r="AR15" s="51"/>
      <c r="AS15" s="51"/>
      <c r="AT15" s="51"/>
      <c r="AU15" s="51"/>
      <c r="AV15" s="101"/>
      <c r="AW15" s="50"/>
      <c r="AX15" s="50"/>
      <c r="AY15" s="50"/>
      <c r="AZ15" s="50"/>
      <c r="BA15" s="50"/>
      <c r="BB15" s="50"/>
      <c r="BC15" s="50"/>
      <c r="BD15" s="50"/>
      <c r="BE15" s="102"/>
    </row>
    <row r="16" spans="1:57" ht="18.75" customHeight="1" x14ac:dyDescent="0.25">
      <c r="A16" s="213"/>
      <c r="B16" s="205"/>
      <c r="C16" s="169"/>
      <c r="D16" s="8" t="s">
        <v>21</v>
      </c>
      <c r="E16" s="126"/>
      <c r="F16" s="53"/>
      <c r="G16" s="53"/>
      <c r="H16" s="53"/>
      <c r="I16" s="52"/>
      <c r="J16" s="34"/>
      <c r="K16" s="53"/>
      <c r="L16" s="53"/>
      <c r="M16" s="53"/>
      <c r="N16" s="53"/>
      <c r="O16" s="51"/>
      <c r="P16" s="53"/>
      <c r="Q16" s="53"/>
      <c r="R16" s="34"/>
      <c r="S16" s="53"/>
      <c r="T16" s="53"/>
      <c r="U16" s="101"/>
      <c r="V16" s="50"/>
      <c r="W16" s="50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2"/>
      <c r="AI16" s="52"/>
      <c r="AJ16" s="52"/>
      <c r="AK16" s="52"/>
      <c r="AL16" s="34"/>
      <c r="AM16" s="34"/>
      <c r="AN16" s="138"/>
      <c r="AO16" s="34"/>
      <c r="AP16" s="51"/>
      <c r="AQ16" s="51"/>
      <c r="AR16" s="51"/>
      <c r="AS16" s="51"/>
      <c r="AT16" s="51"/>
      <c r="AU16" s="51"/>
      <c r="AV16" s="101"/>
      <c r="AW16" s="50"/>
      <c r="AX16" s="50"/>
      <c r="AY16" s="50"/>
      <c r="AZ16" s="50"/>
      <c r="BA16" s="50"/>
      <c r="BB16" s="50"/>
      <c r="BC16" s="50"/>
      <c r="BD16" s="50"/>
      <c r="BE16" s="102"/>
    </row>
    <row r="17" spans="1:57" x14ac:dyDescent="0.25">
      <c r="A17" s="213"/>
      <c r="B17" s="205" t="s">
        <v>25</v>
      </c>
      <c r="C17" s="203" t="s">
        <v>105</v>
      </c>
      <c r="D17" s="8" t="s">
        <v>20</v>
      </c>
      <c r="E17" s="126"/>
      <c r="F17" s="53"/>
      <c r="G17" s="53"/>
      <c r="H17" s="53"/>
      <c r="I17" s="52"/>
      <c r="J17" s="34"/>
      <c r="K17" s="53"/>
      <c r="L17" s="53"/>
      <c r="M17" s="53"/>
      <c r="N17" s="53"/>
      <c r="O17" s="51"/>
      <c r="P17" s="53"/>
      <c r="Q17" s="53"/>
      <c r="R17" s="34"/>
      <c r="S17" s="53"/>
      <c r="T17" s="53"/>
      <c r="U17" s="101"/>
      <c r="V17" s="50"/>
      <c r="W17" s="50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2"/>
      <c r="AI17" s="52"/>
      <c r="AJ17" s="52"/>
      <c r="AK17" s="52"/>
      <c r="AL17" s="34"/>
      <c r="AM17" s="34"/>
      <c r="AN17" s="138"/>
      <c r="AO17" s="34"/>
      <c r="AP17" s="51"/>
      <c r="AQ17" s="51"/>
      <c r="AR17" s="51"/>
      <c r="AS17" s="51"/>
      <c r="AT17" s="51"/>
      <c r="AU17" s="51"/>
      <c r="AV17" s="101"/>
      <c r="AW17" s="50"/>
      <c r="AX17" s="50"/>
      <c r="AY17" s="50"/>
      <c r="AZ17" s="50"/>
      <c r="BA17" s="50"/>
      <c r="BB17" s="50"/>
      <c r="BC17" s="50"/>
      <c r="BD17" s="50"/>
      <c r="BE17" s="102"/>
    </row>
    <row r="18" spans="1:57" x14ac:dyDescent="0.25">
      <c r="A18" s="213"/>
      <c r="B18" s="205"/>
      <c r="C18" s="203"/>
      <c r="D18" s="8" t="s">
        <v>21</v>
      </c>
      <c r="E18" s="126"/>
      <c r="F18" s="53"/>
      <c r="G18" s="53"/>
      <c r="H18" s="53"/>
      <c r="I18" s="52"/>
      <c r="J18" s="34"/>
      <c r="K18" s="53"/>
      <c r="L18" s="53"/>
      <c r="M18" s="53"/>
      <c r="N18" s="53"/>
      <c r="O18" s="51"/>
      <c r="P18" s="53"/>
      <c r="Q18" s="53"/>
      <c r="R18" s="34"/>
      <c r="S18" s="53"/>
      <c r="T18" s="53"/>
      <c r="U18" s="101"/>
      <c r="V18" s="50"/>
      <c r="W18" s="50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2"/>
      <c r="AI18" s="52"/>
      <c r="AJ18" s="52"/>
      <c r="AK18" s="52"/>
      <c r="AL18" s="34"/>
      <c r="AM18" s="34"/>
      <c r="AN18" s="138"/>
      <c r="AO18" s="34"/>
      <c r="AP18" s="51"/>
      <c r="AQ18" s="51"/>
      <c r="AR18" s="51"/>
      <c r="AS18" s="51"/>
      <c r="AT18" s="51"/>
      <c r="AU18" s="51"/>
      <c r="AV18" s="101"/>
      <c r="AW18" s="50"/>
      <c r="AX18" s="50"/>
      <c r="AY18" s="50"/>
      <c r="AZ18" s="50"/>
      <c r="BA18" s="50"/>
      <c r="BB18" s="50"/>
      <c r="BC18" s="50"/>
      <c r="BD18" s="50"/>
      <c r="BE18" s="102"/>
    </row>
    <row r="19" spans="1:57" x14ac:dyDescent="0.25">
      <c r="A19" s="213"/>
      <c r="B19" s="185" t="s">
        <v>55</v>
      </c>
      <c r="C19" s="186" t="s">
        <v>96</v>
      </c>
      <c r="D19" s="13" t="s">
        <v>20</v>
      </c>
      <c r="E19" s="146">
        <v>2</v>
      </c>
      <c r="F19" s="135">
        <v>4</v>
      </c>
      <c r="G19" s="135">
        <v>2</v>
      </c>
      <c r="H19" s="135">
        <v>4</v>
      </c>
      <c r="I19" s="135">
        <v>2</v>
      </c>
      <c r="J19" s="34"/>
      <c r="K19" s="135">
        <v>2</v>
      </c>
      <c r="L19" s="135">
        <v>4</v>
      </c>
      <c r="M19" s="135">
        <v>2</v>
      </c>
      <c r="N19" s="135">
        <v>4</v>
      </c>
      <c r="O19" s="51"/>
      <c r="P19" s="135">
        <v>4</v>
      </c>
      <c r="Q19" s="135">
        <v>2</v>
      </c>
      <c r="R19" s="34"/>
      <c r="S19" s="135">
        <v>2</v>
      </c>
      <c r="T19" s="135">
        <v>3</v>
      </c>
      <c r="U19" s="101">
        <f t="shared" si="2"/>
        <v>37</v>
      </c>
      <c r="V19" s="50"/>
      <c r="W19" s="50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2"/>
      <c r="AI19" s="52"/>
      <c r="AJ19" s="52"/>
      <c r="AK19" s="52"/>
      <c r="AL19" s="34"/>
      <c r="AM19" s="34"/>
      <c r="AN19" s="138"/>
      <c r="AO19" s="34"/>
      <c r="AP19" s="51"/>
      <c r="AQ19" s="51"/>
      <c r="AR19" s="51"/>
      <c r="AS19" s="51"/>
      <c r="AT19" s="51"/>
      <c r="AU19" s="51"/>
      <c r="AV19" s="101"/>
      <c r="AW19" s="50"/>
      <c r="AX19" s="50"/>
      <c r="AY19" s="50"/>
      <c r="AZ19" s="50"/>
      <c r="BA19" s="50"/>
      <c r="BB19" s="50"/>
      <c r="BC19" s="50"/>
      <c r="BD19" s="50"/>
      <c r="BE19" s="102">
        <f t="shared" si="1"/>
        <v>37</v>
      </c>
    </row>
    <row r="20" spans="1:57" x14ac:dyDescent="0.25">
      <c r="A20" s="213"/>
      <c r="B20" s="185"/>
      <c r="C20" s="186"/>
      <c r="D20" s="13" t="s">
        <v>21</v>
      </c>
      <c r="E20" s="126"/>
      <c r="F20" s="53"/>
      <c r="G20" s="53"/>
      <c r="H20" s="53"/>
      <c r="I20" s="52"/>
      <c r="J20" s="34"/>
      <c r="K20" s="53"/>
      <c r="L20" s="53"/>
      <c r="M20" s="53"/>
      <c r="N20" s="53"/>
      <c r="O20" s="51"/>
      <c r="P20" s="53"/>
      <c r="Q20" s="53"/>
      <c r="R20" s="34"/>
      <c r="S20" s="53"/>
      <c r="T20" s="53">
        <v>2</v>
      </c>
      <c r="U20" s="101">
        <f t="shared" si="2"/>
        <v>2</v>
      </c>
      <c r="V20" s="50"/>
      <c r="W20" s="50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4"/>
      <c r="AI20" s="64"/>
      <c r="AJ20" s="64"/>
      <c r="AK20" s="64"/>
      <c r="AL20" s="103"/>
      <c r="AM20" s="103"/>
      <c r="AN20" s="138"/>
      <c r="AO20" s="34"/>
      <c r="AP20" s="51"/>
      <c r="AQ20" s="51"/>
      <c r="AR20" s="51"/>
      <c r="AS20" s="51"/>
      <c r="AT20" s="51"/>
      <c r="AU20" s="51"/>
      <c r="AV20" s="101">
        <f t="shared" si="0"/>
        <v>0</v>
      </c>
      <c r="AW20" s="50"/>
      <c r="AX20" s="50"/>
      <c r="AY20" s="50"/>
      <c r="AZ20" s="50"/>
      <c r="BA20" s="50"/>
      <c r="BB20" s="50"/>
      <c r="BC20" s="50"/>
      <c r="BD20" s="50"/>
      <c r="BE20" s="102">
        <f t="shared" si="1"/>
        <v>2</v>
      </c>
    </row>
    <row r="21" spans="1:57" x14ac:dyDescent="0.25">
      <c r="A21" s="213"/>
      <c r="B21" s="186" t="s">
        <v>152</v>
      </c>
      <c r="C21" s="186" t="s">
        <v>63</v>
      </c>
      <c r="D21" s="13" t="s">
        <v>20</v>
      </c>
      <c r="E21" s="146">
        <v>4</v>
      </c>
      <c r="F21" s="135">
        <v>2</v>
      </c>
      <c r="G21" s="135">
        <v>4</v>
      </c>
      <c r="H21" s="135">
        <v>2</v>
      </c>
      <c r="I21" s="135">
        <v>4</v>
      </c>
      <c r="J21" s="34"/>
      <c r="K21" s="135">
        <v>4</v>
      </c>
      <c r="L21" s="135">
        <v>2</v>
      </c>
      <c r="M21" s="135">
        <v>4</v>
      </c>
      <c r="N21" s="135">
        <v>2</v>
      </c>
      <c r="O21" s="51"/>
      <c r="P21" s="135">
        <v>2</v>
      </c>
      <c r="Q21" s="135">
        <v>4</v>
      </c>
      <c r="R21" s="34"/>
      <c r="S21" s="135">
        <v>4</v>
      </c>
      <c r="T21" s="135">
        <v>1</v>
      </c>
      <c r="U21" s="101">
        <f t="shared" si="2"/>
        <v>39</v>
      </c>
      <c r="V21" s="50"/>
      <c r="W21" s="50"/>
      <c r="X21" s="135">
        <v>4</v>
      </c>
      <c r="Y21" s="135">
        <v>4</v>
      </c>
      <c r="Z21" s="135">
        <v>4</v>
      </c>
      <c r="AA21" s="135">
        <v>4</v>
      </c>
      <c r="AB21" s="135">
        <v>4</v>
      </c>
      <c r="AC21" s="135">
        <v>4</v>
      </c>
      <c r="AD21" s="135">
        <v>4</v>
      </c>
      <c r="AE21" s="135">
        <v>4</v>
      </c>
      <c r="AF21" s="135">
        <v>2</v>
      </c>
      <c r="AG21" s="135">
        <v>4</v>
      </c>
      <c r="AH21" s="135">
        <v>4</v>
      </c>
      <c r="AI21" s="135">
        <v>4</v>
      </c>
      <c r="AJ21" s="135">
        <v>2</v>
      </c>
      <c r="AK21" s="135">
        <v>4</v>
      </c>
      <c r="AL21" s="34"/>
      <c r="AM21" s="34"/>
      <c r="AN21" s="138"/>
      <c r="AO21" s="34"/>
      <c r="AP21" s="51"/>
      <c r="AQ21" s="51"/>
      <c r="AR21" s="51"/>
      <c r="AS21" s="51"/>
      <c r="AT21" s="51"/>
      <c r="AU21" s="51"/>
      <c r="AV21" s="101">
        <f t="shared" si="0"/>
        <v>52</v>
      </c>
      <c r="AW21" s="50"/>
      <c r="AX21" s="50"/>
      <c r="AY21" s="50"/>
      <c r="AZ21" s="50"/>
      <c r="BA21" s="50"/>
      <c r="BB21" s="50"/>
      <c r="BC21" s="50"/>
      <c r="BD21" s="50"/>
      <c r="BE21" s="102">
        <f t="shared" si="1"/>
        <v>91</v>
      </c>
    </row>
    <row r="22" spans="1:57" x14ac:dyDescent="0.25">
      <c r="A22" s="213"/>
      <c r="B22" s="186"/>
      <c r="C22" s="186"/>
      <c r="D22" s="13" t="s">
        <v>21</v>
      </c>
      <c r="E22" s="126"/>
      <c r="F22" s="53"/>
      <c r="G22" s="53"/>
      <c r="H22" s="53"/>
      <c r="I22" s="52"/>
      <c r="J22" s="34"/>
      <c r="K22" s="53"/>
      <c r="L22" s="53"/>
      <c r="M22" s="53"/>
      <c r="N22" s="53"/>
      <c r="O22" s="51"/>
      <c r="P22" s="53"/>
      <c r="Q22" s="53"/>
      <c r="R22" s="34"/>
      <c r="S22" s="53"/>
      <c r="T22" s="53"/>
      <c r="U22" s="101">
        <f t="shared" si="2"/>
        <v>0</v>
      </c>
      <c r="V22" s="50"/>
      <c r="W22" s="50"/>
      <c r="X22" s="65"/>
      <c r="Y22" s="65"/>
      <c r="Z22" s="65"/>
      <c r="AA22" s="65"/>
      <c r="AB22" s="65"/>
      <c r="AC22" s="65"/>
      <c r="AD22" s="65"/>
      <c r="AE22" s="65"/>
      <c r="AF22" s="65">
        <v>2</v>
      </c>
      <c r="AG22" s="65"/>
      <c r="AH22" s="64"/>
      <c r="AI22" s="64"/>
      <c r="AJ22" s="64">
        <v>2</v>
      </c>
      <c r="AK22" s="64"/>
      <c r="AL22" s="103"/>
      <c r="AM22" s="103"/>
      <c r="AN22" s="138"/>
      <c r="AO22" s="34"/>
      <c r="AP22" s="51"/>
      <c r="AQ22" s="51"/>
      <c r="AR22" s="51"/>
      <c r="AS22" s="51"/>
      <c r="AT22" s="51"/>
      <c r="AU22" s="51"/>
      <c r="AV22" s="101">
        <f t="shared" si="0"/>
        <v>4</v>
      </c>
      <c r="AW22" s="50"/>
      <c r="AX22" s="50"/>
      <c r="AY22" s="50"/>
      <c r="AZ22" s="50"/>
      <c r="BA22" s="50"/>
      <c r="BB22" s="50"/>
      <c r="BC22" s="50"/>
      <c r="BD22" s="50"/>
      <c r="BE22" s="102">
        <f t="shared" si="1"/>
        <v>4</v>
      </c>
    </row>
    <row r="23" spans="1:57" x14ac:dyDescent="0.25">
      <c r="A23" s="213"/>
      <c r="B23" s="186" t="s">
        <v>153</v>
      </c>
      <c r="C23" s="186" t="s">
        <v>143</v>
      </c>
      <c r="D23" s="13" t="s">
        <v>20</v>
      </c>
      <c r="E23" s="146">
        <v>6</v>
      </c>
      <c r="F23" s="135">
        <v>6</v>
      </c>
      <c r="G23" s="135">
        <v>6</v>
      </c>
      <c r="H23" s="135">
        <v>8</v>
      </c>
      <c r="I23" s="135">
        <v>6</v>
      </c>
      <c r="J23" s="34"/>
      <c r="K23" s="135">
        <v>6</v>
      </c>
      <c r="L23" s="135">
        <v>6</v>
      </c>
      <c r="M23" s="135">
        <v>8</v>
      </c>
      <c r="N23" s="135">
        <v>6</v>
      </c>
      <c r="O23" s="51"/>
      <c r="P23" s="135">
        <v>8</v>
      </c>
      <c r="Q23" s="135">
        <v>6</v>
      </c>
      <c r="R23" s="34"/>
      <c r="S23" s="135">
        <v>8</v>
      </c>
      <c r="T23" s="135">
        <v>7</v>
      </c>
      <c r="U23" s="101">
        <f t="shared" si="2"/>
        <v>87</v>
      </c>
      <c r="V23" s="50"/>
      <c r="W23" s="50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2"/>
      <c r="AI23" s="52"/>
      <c r="AJ23" s="52"/>
      <c r="AK23" s="52"/>
      <c r="AL23" s="34"/>
      <c r="AM23" s="34"/>
      <c r="AN23" s="138"/>
      <c r="AO23" s="34"/>
      <c r="AP23" s="51"/>
      <c r="AQ23" s="51"/>
      <c r="AR23" s="51"/>
      <c r="AS23" s="51"/>
      <c r="AT23" s="51"/>
      <c r="AU23" s="51"/>
      <c r="AV23" s="101"/>
      <c r="AW23" s="50"/>
      <c r="AX23" s="50"/>
      <c r="AY23" s="50"/>
      <c r="AZ23" s="50"/>
      <c r="BA23" s="50"/>
      <c r="BB23" s="50"/>
      <c r="BC23" s="50"/>
      <c r="BD23" s="50"/>
      <c r="BE23" s="102">
        <f t="shared" si="1"/>
        <v>87</v>
      </c>
    </row>
    <row r="24" spans="1:57" x14ac:dyDescent="0.25">
      <c r="A24" s="213"/>
      <c r="B24" s="186"/>
      <c r="C24" s="186"/>
      <c r="D24" s="13" t="s">
        <v>21</v>
      </c>
      <c r="E24" s="127"/>
      <c r="F24" s="65">
        <v>2</v>
      </c>
      <c r="G24" s="65"/>
      <c r="H24" s="65"/>
      <c r="I24" s="64"/>
      <c r="J24" s="103"/>
      <c r="K24" s="65">
        <v>2</v>
      </c>
      <c r="L24" s="65"/>
      <c r="M24" s="65"/>
      <c r="N24" s="65"/>
      <c r="O24" s="141"/>
      <c r="P24" s="65"/>
      <c r="Q24" s="65"/>
      <c r="R24" s="103"/>
      <c r="S24" s="65"/>
      <c r="T24" s="65"/>
      <c r="U24" s="101">
        <f t="shared" si="2"/>
        <v>4</v>
      </c>
      <c r="V24" s="50"/>
      <c r="W24" s="50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2"/>
      <c r="AI24" s="52"/>
      <c r="AJ24" s="52"/>
      <c r="AK24" s="52"/>
      <c r="AL24" s="34"/>
      <c r="AM24" s="34"/>
      <c r="AN24" s="138"/>
      <c r="AO24" s="34"/>
      <c r="AP24" s="51"/>
      <c r="AQ24" s="51"/>
      <c r="AR24" s="51"/>
      <c r="AS24" s="51"/>
      <c r="AT24" s="51"/>
      <c r="AU24" s="51"/>
      <c r="AV24" s="101"/>
      <c r="AW24" s="50"/>
      <c r="AX24" s="50"/>
      <c r="AY24" s="50"/>
      <c r="AZ24" s="50"/>
      <c r="BA24" s="50"/>
      <c r="BB24" s="50"/>
      <c r="BC24" s="50"/>
      <c r="BD24" s="50"/>
      <c r="BE24" s="102">
        <f t="shared" si="1"/>
        <v>4</v>
      </c>
    </row>
    <row r="25" spans="1:57" x14ac:dyDescent="0.25">
      <c r="A25" s="213"/>
      <c r="B25" s="185" t="s">
        <v>154</v>
      </c>
      <c r="C25" s="186" t="s">
        <v>69</v>
      </c>
      <c r="D25" s="9" t="s">
        <v>20</v>
      </c>
      <c r="E25" s="146">
        <v>4</v>
      </c>
      <c r="F25" s="135">
        <v>4</v>
      </c>
      <c r="G25" s="135">
        <v>4</v>
      </c>
      <c r="H25" s="135">
        <v>4</v>
      </c>
      <c r="I25" s="135">
        <v>4</v>
      </c>
      <c r="J25" s="34"/>
      <c r="K25" s="135">
        <v>4</v>
      </c>
      <c r="L25" s="135">
        <v>4</v>
      </c>
      <c r="M25" s="135">
        <v>4</v>
      </c>
      <c r="N25" s="135">
        <v>4</v>
      </c>
      <c r="O25" s="51"/>
      <c r="P25" s="135">
        <v>4</v>
      </c>
      <c r="Q25" s="135">
        <v>4</v>
      </c>
      <c r="R25" s="34"/>
      <c r="S25" s="135">
        <v>4</v>
      </c>
      <c r="T25" s="135">
        <v>4</v>
      </c>
      <c r="U25" s="101">
        <f t="shared" si="2"/>
        <v>52</v>
      </c>
      <c r="V25" s="50"/>
      <c r="W25" s="50"/>
      <c r="X25" s="135">
        <v>2</v>
      </c>
      <c r="Y25" s="135">
        <v>2</v>
      </c>
      <c r="Z25" s="135">
        <v>2</v>
      </c>
      <c r="AA25" s="135">
        <v>2</v>
      </c>
      <c r="AB25" s="135">
        <v>2</v>
      </c>
      <c r="AC25" s="135">
        <v>2</v>
      </c>
      <c r="AD25" s="135">
        <v>2</v>
      </c>
      <c r="AE25" s="135">
        <v>2</v>
      </c>
      <c r="AF25" s="135">
        <v>2</v>
      </c>
      <c r="AG25" s="135">
        <v>2</v>
      </c>
      <c r="AH25" s="135">
        <v>2</v>
      </c>
      <c r="AI25" s="135">
        <v>4</v>
      </c>
      <c r="AJ25" s="135">
        <v>2</v>
      </c>
      <c r="AK25" s="135">
        <v>4</v>
      </c>
      <c r="AL25" s="34"/>
      <c r="AM25" s="34"/>
      <c r="AN25" s="138"/>
      <c r="AO25" s="34"/>
      <c r="AP25" s="51"/>
      <c r="AQ25" s="51"/>
      <c r="AR25" s="51"/>
      <c r="AS25" s="51"/>
      <c r="AT25" s="51"/>
      <c r="AU25" s="51"/>
      <c r="AV25" s="101">
        <f t="shared" si="0"/>
        <v>32</v>
      </c>
      <c r="AW25" s="50"/>
      <c r="AX25" s="50"/>
      <c r="AY25" s="50"/>
      <c r="AZ25" s="50"/>
      <c r="BA25" s="50"/>
      <c r="BB25" s="50"/>
      <c r="BC25" s="50"/>
      <c r="BD25" s="50"/>
      <c r="BE25" s="102">
        <f t="shared" si="1"/>
        <v>84</v>
      </c>
    </row>
    <row r="26" spans="1:57" x14ac:dyDescent="0.25">
      <c r="A26" s="213"/>
      <c r="B26" s="185"/>
      <c r="C26" s="186"/>
      <c r="D26" s="9" t="s">
        <v>21</v>
      </c>
      <c r="E26" s="127"/>
      <c r="F26" s="65"/>
      <c r="G26" s="65"/>
      <c r="H26" s="65"/>
      <c r="I26" s="64"/>
      <c r="J26" s="34"/>
      <c r="K26" s="65"/>
      <c r="L26" s="65"/>
      <c r="M26" s="65"/>
      <c r="N26" s="65"/>
      <c r="O26" s="141"/>
      <c r="P26" s="65"/>
      <c r="Q26" s="65"/>
      <c r="R26" s="103"/>
      <c r="S26" s="65"/>
      <c r="T26" s="65"/>
      <c r="U26" s="101">
        <f t="shared" si="2"/>
        <v>0</v>
      </c>
      <c r="V26" s="50"/>
      <c r="W26" s="50"/>
      <c r="X26" s="65"/>
      <c r="Y26" s="65">
        <v>2</v>
      </c>
      <c r="Z26" s="65"/>
      <c r="AA26" s="65">
        <v>2</v>
      </c>
      <c r="AB26" s="65"/>
      <c r="AC26" s="65">
        <v>2</v>
      </c>
      <c r="AD26" s="65"/>
      <c r="AE26" s="65">
        <v>2</v>
      </c>
      <c r="AF26" s="65"/>
      <c r="AG26" s="65">
        <v>2</v>
      </c>
      <c r="AH26" s="64"/>
      <c r="AI26" s="64"/>
      <c r="AJ26" s="64"/>
      <c r="AK26" s="64"/>
      <c r="AL26" s="103"/>
      <c r="AM26" s="103"/>
      <c r="AN26" s="138"/>
      <c r="AO26" s="34"/>
      <c r="AP26" s="51"/>
      <c r="AQ26" s="51"/>
      <c r="AR26" s="51"/>
      <c r="AS26" s="51"/>
      <c r="AT26" s="51"/>
      <c r="AU26" s="51"/>
      <c r="AV26" s="101">
        <f t="shared" si="0"/>
        <v>10</v>
      </c>
      <c r="AW26" s="50"/>
      <c r="AX26" s="50"/>
      <c r="AY26" s="50"/>
      <c r="AZ26" s="50"/>
      <c r="BA26" s="50"/>
      <c r="BB26" s="50"/>
      <c r="BC26" s="50"/>
      <c r="BD26" s="50"/>
      <c r="BE26" s="102">
        <f t="shared" si="1"/>
        <v>10</v>
      </c>
    </row>
    <row r="27" spans="1:57" x14ac:dyDescent="0.25">
      <c r="A27" s="213"/>
      <c r="B27" s="205" t="s">
        <v>27</v>
      </c>
      <c r="C27" s="203" t="s">
        <v>147</v>
      </c>
      <c r="D27" s="8" t="s">
        <v>20</v>
      </c>
      <c r="E27" s="126"/>
      <c r="F27" s="53"/>
      <c r="G27" s="53"/>
      <c r="H27" s="53"/>
      <c r="I27" s="52"/>
      <c r="J27" s="34"/>
      <c r="K27" s="53"/>
      <c r="L27" s="53"/>
      <c r="M27" s="53"/>
      <c r="N27" s="53"/>
      <c r="O27" s="51"/>
      <c r="P27" s="53"/>
      <c r="Q27" s="53"/>
      <c r="R27" s="34"/>
      <c r="S27" s="53"/>
      <c r="T27" s="53"/>
      <c r="U27" s="101"/>
      <c r="V27" s="50"/>
      <c r="W27" s="50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2"/>
      <c r="AI27" s="52"/>
      <c r="AJ27" s="52"/>
      <c r="AK27" s="52"/>
      <c r="AL27" s="34"/>
      <c r="AM27" s="34"/>
      <c r="AN27" s="138"/>
      <c r="AO27" s="34"/>
      <c r="AP27" s="51"/>
      <c r="AQ27" s="51"/>
      <c r="AR27" s="51"/>
      <c r="AS27" s="51"/>
      <c r="AT27" s="51"/>
      <c r="AU27" s="51"/>
      <c r="AV27" s="101"/>
      <c r="AW27" s="50"/>
      <c r="AX27" s="50"/>
      <c r="AY27" s="50"/>
      <c r="AZ27" s="50"/>
      <c r="BA27" s="50"/>
      <c r="BB27" s="50"/>
      <c r="BC27" s="50"/>
      <c r="BD27" s="50"/>
      <c r="BE27" s="102"/>
    </row>
    <row r="28" spans="1:57" x14ac:dyDescent="0.25">
      <c r="A28" s="213"/>
      <c r="B28" s="205"/>
      <c r="C28" s="203"/>
      <c r="D28" s="8" t="s">
        <v>21</v>
      </c>
      <c r="E28" s="126"/>
      <c r="F28" s="53"/>
      <c r="G28" s="53"/>
      <c r="H28" s="53"/>
      <c r="I28" s="52"/>
      <c r="J28" s="34"/>
      <c r="K28" s="53"/>
      <c r="L28" s="53"/>
      <c r="M28" s="53"/>
      <c r="N28" s="53"/>
      <c r="O28" s="51"/>
      <c r="P28" s="53"/>
      <c r="Q28" s="53"/>
      <c r="R28" s="34"/>
      <c r="S28" s="53"/>
      <c r="T28" s="53"/>
      <c r="U28" s="101"/>
      <c r="V28" s="50"/>
      <c r="W28" s="50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2"/>
      <c r="AI28" s="52"/>
      <c r="AJ28" s="52"/>
      <c r="AK28" s="52"/>
      <c r="AL28" s="34"/>
      <c r="AM28" s="34"/>
      <c r="AN28" s="138"/>
      <c r="AO28" s="34"/>
      <c r="AP28" s="51"/>
      <c r="AQ28" s="51"/>
      <c r="AR28" s="51"/>
      <c r="AS28" s="51"/>
      <c r="AT28" s="51"/>
      <c r="AU28" s="51"/>
      <c r="AV28" s="101"/>
      <c r="AW28" s="50"/>
      <c r="AX28" s="50"/>
      <c r="AY28" s="50"/>
      <c r="AZ28" s="50"/>
      <c r="BA28" s="50"/>
      <c r="BB28" s="50"/>
      <c r="BC28" s="50"/>
      <c r="BD28" s="50"/>
      <c r="BE28" s="102"/>
    </row>
    <row r="29" spans="1:57" x14ac:dyDescent="0.25">
      <c r="A29" s="213"/>
      <c r="B29" s="214" t="s">
        <v>71</v>
      </c>
      <c r="C29" s="215" t="s">
        <v>72</v>
      </c>
      <c r="D29" s="10" t="s">
        <v>20</v>
      </c>
      <c r="E29" s="146">
        <v>4</v>
      </c>
      <c r="F29" s="135">
        <v>4</v>
      </c>
      <c r="G29" s="135">
        <v>4</v>
      </c>
      <c r="H29" s="135">
        <v>4</v>
      </c>
      <c r="I29" s="135">
        <v>4</v>
      </c>
      <c r="J29" s="34"/>
      <c r="K29" s="135">
        <v>4</v>
      </c>
      <c r="L29" s="135">
        <v>4</v>
      </c>
      <c r="M29" s="135">
        <v>4</v>
      </c>
      <c r="N29" s="135">
        <v>4</v>
      </c>
      <c r="O29" s="51"/>
      <c r="P29" s="135">
        <v>4</v>
      </c>
      <c r="Q29" s="135">
        <v>4</v>
      </c>
      <c r="R29" s="34"/>
      <c r="S29" s="135">
        <v>4</v>
      </c>
      <c r="T29" s="135">
        <v>4</v>
      </c>
      <c r="U29" s="101">
        <f t="shared" si="2"/>
        <v>52</v>
      </c>
      <c r="V29" s="50"/>
      <c r="W29" s="50"/>
      <c r="X29" s="135">
        <v>4</v>
      </c>
      <c r="Y29" s="135">
        <v>4</v>
      </c>
      <c r="Z29" s="135">
        <v>4</v>
      </c>
      <c r="AA29" s="135">
        <v>4</v>
      </c>
      <c r="AB29" s="135">
        <v>4</v>
      </c>
      <c r="AC29" s="135">
        <v>4</v>
      </c>
      <c r="AD29" s="135">
        <v>4</v>
      </c>
      <c r="AE29" s="135">
        <v>4</v>
      </c>
      <c r="AF29" s="135">
        <v>2</v>
      </c>
      <c r="AG29" s="135">
        <v>2</v>
      </c>
      <c r="AH29" s="135">
        <v>4</v>
      </c>
      <c r="AI29" s="135">
        <v>4</v>
      </c>
      <c r="AJ29" s="135">
        <v>4</v>
      </c>
      <c r="AK29" s="135">
        <v>4</v>
      </c>
      <c r="AL29" s="34"/>
      <c r="AM29" s="34"/>
      <c r="AN29" s="138"/>
      <c r="AO29" s="34"/>
      <c r="AP29" s="51"/>
      <c r="AQ29" s="51"/>
      <c r="AR29" s="51"/>
      <c r="AS29" s="51"/>
      <c r="AT29" s="51"/>
      <c r="AU29" s="51"/>
      <c r="AV29" s="101">
        <f t="shared" si="0"/>
        <v>52</v>
      </c>
      <c r="AW29" s="50"/>
      <c r="AX29" s="50"/>
      <c r="AY29" s="50"/>
      <c r="AZ29" s="50"/>
      <c r="BA29" s="50"/>
      <c r="BB29" s="50"/>
      <c r="BC29" s="50"/>
      <c r="BD29" s="50"/>
      <c r="BE29" s="102">
        <f t="shared" si="1"/>
        <v>104</v>
      </c>
    </row>
    <row r="30" spans="1:57" x14ac:dyDescent="0.25">
      <c r="A30" s="213"/>
      <c r="B30" s="214"/>
      <c r="C30" s="214"/>
      <c r="D30" s="10" t="s">
        <v>21</v>
      </c>
      <c r="E30" s="127"/>
      <c r="F30" s="65"/>
      <c r="G30" s="65"/>
      <c r="H30" s="65"/>
      <c r="I30" s="64"/>
      <c r="J30" s="103"/>
      <c r="K30" s="65"/>
      <c r="L30" s="65"/>
      <c r="M30" s="65"/>
      <c r="N30" s="65"/>
      <c r="O30" s="141"/>
      <c r="P30" s="65"/>
      <c r="Q30" s="65"/>
      <c r="R30" s="103"/>
      <c r="S30" s="65"/>
      <c r="T30" s="65"/>
      <c r="U30" s="101">
        <f t="shared" si="2"/>
        <v>0</v>
      </c>
      <c r="V30" s="50"/>
      <c r="W30" s="50"/>
      <c r="X30" s="65"/>
      <c r="Y30" s="65"/>
      <c r="Z30" s="65"/>
      <c r="AA30" s="65"/>
      <c r="AB30" s="65"/>
      <c r="AC30" s="65"/>
      <c r="AD30" s="65"/>
      <c r="AE30" s="65"/>
      <c r="AF30" s="65">
        <v>2</v>
      </c>
      <c r="AG30" s="65">
        <v>2</v>
      </c>
      <c r="AH30" s="64"/>
      <c r="AI30" s="64"/>
      <c r="AJ30" s="64"/>
      <c r="AK30" s="64"/>
      <c r="AL30" s="103"/>
      <c r="AM30" s="103"/>
      <c r="AN30" s="138"/>
      <c r="AO30" s="34"/>
      <c r="AP30" s="51"/>
      <c r="AQ30" s="51"/>
      <c r="AR30" s="51"/>
      <c r="AS30" s="51"/>
      <c r="AT30" s="51"/>
      <c r="AU30" s="51"/>
      <c r="AV30" s="101">
        <f t="shared" si="0"/>
        <v>4</v>
      </c>
      <c r="AW30" s="50"/>
      <c r="AX30" s="50"/>
      <c r="AY30" s="50"/>
      <c r="AZ30" s="50"/>
      <c r="BA30" s="50"/>
      <c r="BB30" s="50"/>
      <c r="BC30" s="50"/>
      <c r="BD30" s="50"/>
      <c r="BE30" s="102">
        <f t="shared" si="1"/>
        <v>4</v>
      </c>
    </row>
    <row r="31" spans="1:57" x14ac:dyDescent="0.25">
      <c r="A31" s="213"/>
      <c r="B31" s="218" t="s">
        <v>73</v>
      </c>
      <c r="C31" s="199" t="s">
        <v>155</v>
      </c>
      <c r="D31" s="10" t="s">
        <v>20</v>
      </c>
      <c r="E31" s="126"/>
      <c r="F31" s="53"/>
      <c r="G31" s="53"/>
      <c r="H31" s="53"/>
      <c r="I31" s="52"/>
      <c r="J31" s="34"/>
      <c r="K31" s="53"/>
      <c r="L31" s="53"/>
      <c r="M31" s="53"/>
      <c r="N31" s="53"/>
      <c r="O31" s="51"/>
      <c r="P31" s="53"/>
      <c r="Q31" s="53"/>
      <c r="R31" s="34"/>
      <c r="S31" s="53"/>
      <c r="T31" s="53"/>
      <c r="U31" s="101"/>
      <c r="V31" s="50"/>
      <c r="W31" s="50"/>
      <c r="X31" s="135">
        <v>6</v>
      </c>
      <c r="Y31" s="135">
        <v>6</v>
      </c>
      <c r="Z31" s="135">
        <v>6</v>
      </c>
      <c r="AA31" s="135">
        <v>6</v>
      </c>
      <c r="AB31" s="135">
        <v>6</v>
      </c>
      <c r="AC31" s="135">
        <v>6</v>
      </c>
      <c r="AD31" s="135">
        <v>6</v>
      </c>
      <c r="AE31" s="135">
        <v>6</v>
      </c>
      <c r="AF31" s="135">
        <v>6</v>
      </c>
      <c r="AG31" s="135">
        <v>6</v>
      </c>
      <c r="AH31" s="135">
        <v>6</v>
      </c>
      <c r="AI31" s="135">
        <v>6</v>
      </c>
      <c r="AJ31" s="135">
        <v>6</v>
      </c>
      <c r="AK31" s="135">
        <v>6</v>
      </c>
      <c r="AL31" s="34"/>
      <c r="AM31" s="34"/>
      <c r="AN31" s="138"/>
      <c r="AO31" s="34"/>
      <c r="AP31" s="51"/>
      <c r="AQ31" s="51"/>
      <c r="AR31" s="51"/>
      <c r="AS31" s="51"/>
      <c r="AT31" s="51"/>
      <c r="AU31" s="51"/>
      <c r="AV31" s="101">
        <f t="shared" si="0"/>
        <v>84</v>
      </c>
      <c r="AW31" s="50"/>
      <c r="AX31" s="50"/>
      <c r="AY31" s="50"/>
      <c r="AZ31" s="50"/>
      <c r="BA31" s="50"/>
      <c r="BB31" s="50"/>
      <c r="BC31" s="50"/>
      <c r="BD31" s="50"/>
      <c r="BE31" s="102">
        <f t="shared" si="1"/>
        <v>84</v>
      </c>
    </row>
    <row r="32" spans="1:57" x14ac:dyDescent="0.25">
      <c r="A32" s="213"/>
      <c r="B32" s="219"/>
      <c r="C32" s="198"/>
      <c r="D32" s="10" t="s">
        <v>21</v>
      </c>
      <c r="E32" s="126"/>
      <c r="F32" s="53"/>
      <c r="G32" s="53"/>
      <c r="H32" s="53"/>
      <c r="I32" s="52"/>
      <c r="J32" s="34"/>
      <c r="K32" s="53"/>
      <c r="L32" s="53"/>
      <c r="M32" s="53"/>
      <c r="N32" s="53"/>
      <c r="O32" s="51"/>
      <c r="P32" s="53"/>
      <c r="Q32" s="53"/>
      <c r="R32" s="34"/>
      <c r="S32" s="53"/>
      <c r="T32" s="53"/>
      <c r="U32" s="101"/>
      <c r="V32" s="50"/>
      <c r="W32" s="50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2"/>
      <c r="AI32" s="52"/>
      <c r="AJ32" s="52"/>
      <c r="AK32" s="52"/>
      <c r="AL32" s="34"/>
      <c r="AM32" s="34"/>
      <c r="AN32" s="138"/>
      <c r="AO32" s="34"/>
      <c r="AP32" s="51"/>
      <c r="AQ32" s="51"/>
      <c r="AR32" s="51"/>
      <c r="AS32" s="51"/>
      <c r="AT32" s="51"/>
      <c r="AU32" s="51"/>
      <c r="AV32" s="101">
        <f t="shared" si="0"/>
        <v>0</v>
      </c>
      <c r="AW32" s="50"/>
      <c r="AX32" s="50"/>
      <c r="AY32" s="50"/>
      <c r="AZ32" s="50"/>
      <c r="BA32" s="50"/>
      <c r="BB32" s="50"/>
      <c r="BC32" s="50"/>
      <c r="BD32" s="50"/>
      <c r="BE32" s="102">
        <f t="shared" si="1"/>
        <v>0</v>
      </c>
    </row>
    <row r="33" spans="1:57" x14ac:dyDescent="0.25">
      <c r="A33" s="213"/>
      <c r="B33" s="197" t="s">
        <v>74</v>
      </c>
      <c r="C33" s="199" t="s">
        <v>93</v>
      </c>
      <c r="D33" s="10" t="s">
        <v>20</v>
      </c>
      <c r="E33" s="146">
        <v>4</v>
      </c>
      <c r="F33" s="135">
        <v>4</v>
      </c>
      <c r="G33" s="135">
        <v>4</v>
      </c>
      <c r="H33" s="135">
        <v>4</v>
      </c>
      <c r="I33" s="135">
        <v>4</v>
      </c>
      <c r="J33" s="34"/>
      <c r="K33" s="135">
        <v>4</v>
      </c>
      <c r="L33" s="135">
        <v>4</v>
      </c>
      <c r="M33" s="135">
        <v>4</v>
      </c>
      <c r="N33" s="135">
        <v>4</v>
      </c>
      <c r="O33" s="51"/>
      <c r="P33" s="135">
        <v>4</v>
      </c>
      <c r="Q33" s="135">
        <v>4</v>
      </c>
      <c r="R33" s="34"/>
      <c r="S33" s="135">
        <v>4</v>
      </c>
      <c r="T33" s="135">
        <v>4</v>
      </c>
      <c r="U33" s="101">
        <f t="shared" si="2"/>
        <v>52</v>
      </c>
      <c r="V33" s="50"/>
      <c r="W33" s="50"/>
      <c r="X33" s="135">
        <v>4</v>
      </c>
      <c r="Y33" s="135">
        <v>2</v>
      </c>
      <c r="Z33" s="135">
        <v>4</v>
      </c>
      <c r="AA33" s="135">
        <v>2</v>
      </c>
      <c r="AB33" s="135">
        <v>4</v>
      </c>
      <c r="AC33" s="135">
        <v>2</v>
      </c>
      <c r="AD33" s="135">
        <v>4</v>
      </c>
      <c r="AE33" s="135">
        <v>2</v>
      </c>
      <c r="AF33" s="135">
        <v>4</v>
      </c>
      <c r="AG33" s="135">
        <v>2</v>
      </c>
      <c r="AH33" s="135">
        <v>2</v>
      </c>
      <c r="AI33" s="135">
        <v>2</v>
      </c>
      <c r="AJ33" s="135">
        <v>2</v>
      </c>
      <c r="AK33" s="135">
        <v>2</v>
      </c>
      <c r="AL33" s="34"/>
      <c r="AM33" s="34"/>
      <c r="AN33" s="138"/>
      <c r="AO33" s="34"/>
      <c r="AP33" s="51"/>
      <c r="AQ33" s="51"/>
      <c r="AR33" s="51"/>
      <c r="AS33" s="51"/>
      <c r="AT33" s="51"/>
      <c r="AU33" s="51"/>
      <c r="AV33" s="101">
        <f t="shared" si="0"/>
        <v>38</v>
      </c>
      <c r="AW33" s="50"/>
      <c r="AX33" s="50"/>
      <c r="AY33" s="50"/>
      <c r="AZ33" s="50"/>
      <c r="BA33" s="50"/>
      <c r="BB33" s="50"/>
      <c r="BC33" s="50"/>
      <c r="BD33" s="50"/>
      <c r="BE33" s="102">
        <f t="shared" si="1"/>
        <v>90</v>
      </c>
    </row>
    <row r="34" spans="1:57" x14ac:dyDescent="0.25">
      <c r="A34" s="213"/>
      <c r="B34" s="198"/>
      <c r="C34" s="198"/>
      <c r="D34" s="10" t="s">
        <v>21</v>
      </c>
      <c r="E34" s="126"/>
      <c r="F34" s="53"/>
      <c r="G34" s="53"/>
      <c r="H34" s="53"/>
      <c r="I34" s="52"/>
      <c r="J34" s="34"/>
      <c r="K34" s="53"/>
      <c r="L34" s="53"/>
      <c r="M34" s="53"/>
      <c r="N34" s="53"/>
      <c r="O34" s="51"/>
      <c r="P34" s="53"/>
      <c r="Q34" s="53"/>
      <c r="R34" s="34"/>
      <c r="S34" s="53"/>
      <c r="T34" s="53"/>
      <c r="U34" s="101">
        <f t="shared" si="2"/>
        <v>0</v>
      </c>
      <c r="V34" s="50"/>
      <c r="W34" s="50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2">
        <v>2</v>
      </c>
      <c r="AI34" s="52"/>
      <c r="AJ34" s="52">
        <v>2</v>
      </c>
      <c r="AK34" s="52"/>
      <c r="AL34" s="34"/>
      <c r="AM34" s="34"/>
      <c r="AN34" s="138"/>
      <c r="AO34" s="34"/>
      <c r="AP34" s="51"/>
      <c r="AQ34" s="51"/>
      <c r="AR34" s="51"/>
      <c r="AS34" s="51"/>
      <c r="AT34" s="51"/>
      <c r="AU34" s="51"/>
      <c r="AV34" s="101">
        <f t="shared" si="0"/>
        <v>4</v>
      </c>
      <c r="AW34" s="50"/>
      <c r="AX34" s="50"/>
      <c r="AY34" s="50"/>
      <c r="AZ34" s="50"/>
      <c r="BA34" s="50"/>
      <c r="BB34" s="50"/>
      <c r="BC34" s="50"/>
      <c r="BD34" s="50"/>
      <c r="BE34" s="102">
        <f t="shared" si="1"/>
        <v>4</v>
      </c>
    </row>
    <row r="35" spans="1:57" x14ac:dyDescent="0.25">
      <c r="A35" s="213"/>
      <c r="B35" s="218" t="s">
        <v>75</v>
      </c>
      <c r="C35" s="199" t="s">
        <v>76</v>
      </c>
      <c r="D35" s="10" t="s">
        <v>20</v>
      </c>
      <c r="E35" s="126"/>
      <c r="F35" s="53"/>
      <c r="G35" s="53"/>
      <c r="H35" s="53"/>
      <c r="I35" s="52"/>
      <c r="J35" s="34"/>
      <c r="K35" s="53"/>
      <c r="L35" s="53"/>
      <c r="M35" s="53"/>
      <c r="N35" s="53"/>
      <c r="O35" s="51"/>
      <c r="P35" s="53"/>
      <c r="Q35" s="53"/>
      <c r="R35" s="34"/>
      <c r="S35" s="53"/>
      <c r="T35" s="53"/>
      <c r="U35" s="101"/>
      <c r="V35" s="50"/>
      <c r="W35" s="50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2"/>
      <c r="AI35" s="52"/>
      <c r="AJ35" s="52"/>
      <c r="AK35" s="52"/>
      <c r="AL35" s="34"/>
      <c r="AM35" s="34"/>
      <c r="AN35" s="138"/>
      <c r="AO35" s="34"/>
      <c r="AP35" s="51"/>
      <c r="AQ35" s="51"/>
      <c r="AR35" s="51"/>
      <c r="AS35" s="51"/>
      <c r="AT35" s="51"/>
      <c r="AU35" s="51"/>
      <c r="AV35" s="101"/>
      <c r="AW35" s="50"/>
      <c r="AX35" s="50"/>
      <c r="AY35" s="50"/>
      <c r="AZ35" s="50"/>
      <c r="BA35" s="50"/>
      <c r="BB35" s="50"/>
      <c r="BC35" s="50"/>
      <c r="BD35" s="50"/>
      <c r="BE35" s="102"/>
    </row>
    <row r="36" spans="1:57" ht="16.5" customHeight="1" x14ac:dyDescent="0.25">
      <c r="A36" s="213"/>
      <c r="B36" s="219"/>
      <c r="C36" s="200"/>
      <c r="D36" s="151" t="s">
        <v>21</v>
      </c>
      <c r="E36" s="126"/>
      <c r="F36" s="53"/>
      <c r="G36" s="53"/>
      <c r="H36" s="53"/>
      <c r="I36" s="52"/>
      <c r="J36" s="34">
        <v>36</v>
      </c>
      <c r="K36" s="53"/>
      <c r="L36" s="53"/>
      <c r="M36" s="53"/>
      <c r="N36" s="53"/>
      <c r="O36" s="51"/>
      <c r="P36" s="53"/>
      <c r="Q36" s="53"/>
      <c r="R36" s="34"/>
      <c r="S36" s="53"/>
      <c r="T36" s="53"/>
      <c r="U36" s="101"/>
      <c r="V36" s="95"/>
      <c r="W36" s="50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2"/>
      <c r="AI36" s="52"/>
      <c r="AJ36" s="52"/>
      <c r="AK36" s="52"/>
      <c r="AL36" s="34"/>
      <c r="AM36" s="34"/>
      <c r="AN36" s="138"/>
      <c r="AO36" s="34"/>
      <c r="AP36" s="51"/>
      <c r="AQ36" s="51"/>
      <c r="AR36" s="51"/>
      <c r="AS36" s="51"/>
      <c r="AT36" s="51"/>
      <c r="AU36" s="51"/>
      <c r="AV36" s="101"/>
      <c r="AW36" s="50"/>
      <c r="AX36" s="50"/>
      <c r="AY36" s="50"/>
      <c r="AZ36" s="50"/>
      <c r="BA36" s="50"/>
      <c r="BB36" s="50"/>
      <c r="BC36" s="50"/>
      <c r="BD36" s="50"/>
      <c r="BE36" s="152">
        <f>J36</f>
        <v>36</v>
      </c>
    </row>
    <row r="37" spans="1:57" ht="16.5" x14ac:dyDescent="0.25">
      <c r="A37" s="213"/>
      <c r="B37" s="63" t="s">
        <v>77</v>
      </c>
      <c r="C37" s="55" t="s">
        <v>78</v>
      </c>
      <c r="D37" s="10" t="s">
        <v>20</v>
      </c>
      <c r="E37" s="126"/>
      <c r="F37" s="53"/>
      <c r="G37" s="53"/>
      <c r="H37" s="53"/>
      <c r="I37" s="52"/>
      <c r="J37" s="34"/>
      <c r="K37" s="53"/>
      <c r="L37" s="53"/>
      <c r="M37" s="53"/>
      <c r="N37" s="53"/>
      <c r="O37" s="51">
        <v>36</v>
      </c>
      <c r="P37" s="53"/>
      <c r="Q37" s="53"/>
      <c r="R37" s="34"/>
      <c r="S37" s="53"/>
      <c r="T37" s="53"/>
      <c r="U37" s="101"/>
      <c r="V37" s="50"/>
      <c r="W37" s="50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2"/>
      <c r="AI37" s="52"/>
      <c r="AJ37" s="52"/>
      <c r="AK37" s="52"/>
      <c r="AL37" s="34"/>
      <c r="AM37" s="34"/>
      <c r="AN37" s="138"/>
      <c r="AO37" s="34"/>
      <c r="AP37" s="51">
        <v>36</v>
      </c>
      <c r="AQ37" s="51">
        <v>36</v>
      </c>
      <c r="AR37" s="51">
        <v>36</v>
      </c>
      <c r="AS37" s="51">
        <v>36</v>
      </c>
      <c r="AT37" s="51"/>
      <c r="AU37" s="51"/>
      <c r="AV37" s="101"/>
      <c r="AW37" s="50"/>
      <c r="AX37" s="50"/>
      <c r="AY37" s="50"/>
      <c r="AZ37" s="50"/>
      <c r="BA37" s="50"/>
      <c r="BB37" s="50"/>
      <c r="BC37" s="50"/>
      <c r="BD37" s="50"/>
      <c r="BE37" s="152">
        <f>O37+AP37+AQ37+AR37+AS37</f>
        <v>180</v>
      </c>
    </row>
    <row r="38" spans="1:57" x14ac:dyDescent="0.25">
      <c r="A38" s="213"/>
      <c r="B38" s="216" t="s">
        <v>79</v>
      </c>
      <c r="C38" s="193" t="s">
        <v>80</v>
      </c>
      <c r="D38" s="8" t="s">
        <v>20</v>
      </c>
      <c r="E38" s="126"/>
      <c r="F38" s="53"/>
      <c r="G38" s="53"/>
      <c r="H38" s="53"/>
      <c r="I38" s="52"/>
      <c r="J38" s="34"/>
      <c r="K38" s="53"/>
      <c r="L38" s="53"/>
      <c r="M38" s="53"/>
      <c r="N38" s="53"/>
      <c r="O38" s="51"/>
      <c r="P38" s="53"/>
      <c r="Q38" s="53"/>
      <c r="R38" s="34"/>
      <c r="S38" s="53"/>
      <c r="T38" s="53"/>
      <c r="U38" s="101"/>
      <c r="V38" s="50"/>
      <c r="W38" s="50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2"/>
      <c r="AI38" s="52"/>
      <c r="AJ38" s="52"/>
      <c r="AK38" s="52"/>
      <c r="AL38" s="34"/>
      <c r="AM38" s="34"/>
      <c r="AN38" s="138"/>
      <c r="AO38" s="34"/>
      <c r="AP38" s="51"/>
      <c r="AQ38" s="51"/>
      <c r="AR38" s="51"/>
      <c r="AS38" s="51"/>
      <c r="AT38" s="51"/>
      <c r="AU38" s="51"/>
      <c r="AV38" s="101"/>
      <c r="AW38" s="50"/>
      <c r="AX38" s="50"/>
      <c r="AY38" s="50"/>
      <c r="AZ38" s="50"/>
      <c r="BA38" s="50"/>
      <c r="BB38" s="50"/>
      <c r="BC38" s="50"/>
      <c r="BD38" s="50"/>
      <c r="BE38" s="102"/>
    </row>
    <row r="39" spans="1:57" x14ac:dyDescent="0.25">
      <c r="A39" s="213"/>
      <c r="B39" s="217"/>
      <c r="C39" s="194"/>
      <c r="D39" s="8" t="s">
        <v>21</v>
      </c>
      <c r="E39" s="126"/>
      <c r="F39" s="53"/>
      <c r="G39" s="53"/>
      <c r="H39" s="53"/>
      <c r="I39" s="52"/>
      <c r="J39" s="34"/>
      <c r="K39" s="53"/>
      <c r="L39" s="53"/>
      <c r="M39" s="53"/>
      <c r="N39" s="53"/>
      <c r="O39" s="51"/>
      <c r="P39" s="53"/>
      <c r="Q39" s="53"/>
      <c r="R39" s="34"/>
      <c r="S39" s="53"/>
      <c r="T39" s="53"/>
      <c r="U39" s="101"/>
      <c r="V39" s="50"/>
      <c r="W39" s="50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2"/>
      <c r="AI39" s="52"/>
      <c r="AJ39" s="52"/>
      <c r="AK39" s="52"/>
      <c r="AL39" s="34"/>
      <c r="AM39" s="34"/>
      <c r="AN39" s="138"/>
      <c r="AO39" s="34"/>
      <c r="AP39" s="51"/>
      <c r="AQ39" s="51"/>
      <c r="AR39" s="51"/>
      <c r="AS39" s="51"/>
      <c r="AT39" s="51"/>
      <c r="AU39" s="51"/>
      <c r="AV39" s="101"/>
      <c r="AW39" s="50"/>
      <c r="AX39" s="50"/>
      <c r="AY39" s="50"/>
      <c r="AZ39" s="50"/>
      <c r="BA39" s="50"/>
      <c r="BB39" s="50"/>
      <c r="BC39" s="50"/>
      <c r="BD39" s="50"/>
      <c r="BE39" s="102"/>
    </row>
    <row r="40" spans="1:57" ht="18.75" customHeight="1" x14ac:dyDescent="0.25">
      <c r="A40" s="213"/>
      <c r="B40" s="197" t="s">
        <v>81</v>
      </c>
      <c r="C40" s="199" t="s">
        <v>82</v>
      </c>
      <c r="D40" s="10" t="s">
        <v>20</v>
      </c>
      <c r="E40" s="146">
        <v>6</v>
      </c>
      <c r="F40" s="135">
        <v>4</v>
      </c>
      <c r="G40" s="135">
        <v>6</v>
      </c>
      <c r="H40" s="135">
        <v>4</v>
      </c>
      <c r="I40" s="135">
        <v>6</v>
      </c>
      <c r="J40" s="34"/>
      <c r="K40" s="135">
        <v>4</v>
      </c>
      <c r="L40" s="135">
        <v>4</v>
      </c>
      <c r="M40" s="135">
        <v>4</v>
      </c>
      <c r="N40" s="135">
        <v>6</v>
      </c>
      <c r="O40" s="51"/>
      <c r="P40" s="135">
        <v>4</v>
      </c>
      <c r="Q40" s="135">
        <v>6</v>
      </c>
      <c r="R40" s="34"/>
      <c r="S40" s="135">
        <v>4</v>
      </c>
      <c r="T40" s="135">
        <v>5</v>
      </c>
      <c r="U40" s="101">
        <f t="shared" si="2"/>
        <v>63</v>
      </c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2"/>
      <c r="AI40" s="52"/>
      <c r="AJ40" s="52"/>
      <c r="AK40" s="52"/>
      <c r="AL40" s="34"/>
      <c r="AM40" s="34"/>
      <c r="AN40" s="138"/>
      <c r="AO40" s="34"/>
      <c r="AP40" s="51"/>
      <c r="AQ40" s="51"/>
      <c r="AR40" s="51"/>
      <c r="AS40" s="51"/>
      <c r="AT40" s="51"/>
      <c r="AU40" s="51"/>
      <c r="AV40" s="101"/>
      <c r="AW40" s="50"/>
      <c r="AX40" s="50"/>
      <c r="AY40" s="50"/>
      <c r="AZ40" s="50"/>
      <c r="BA40" s="50"/>
      <c r="BB40" s="50"/>
      <c r="BC40" s="50"/>
      <c r="BD40" s="50"/>
      <c r="BE40" s="102">
        <f t="shared" si="1"/>
        <v>63</v>
      </c>
    </row>
    <row r="41" spans="1:57" ht="18" customHeight="1" x14ac:dyDescent="0.25">
      <c r="A41" s="213"/>
      <c r="B41" s="198"/>
      <c r="C41" s="198"/>
      <c r="D41" s="10" t="s">
        <v>21</v>
      </c>
      <c r="E41" s="127"/>
      <c r="F41" s="65"/>
      <c r="G41" s="65"/>
      <c r="H41" s="65"/>
      <c r="I41" s="64"/>
      <c r="J41" s="103"/>
      <c r="K41" s="65"/>
      <c r="L41" s="65">
        <v>2</v>
      </c>
      <c r="M41" s="65"/>
      <c r="N41" s="65"/>
      <c r="O41" s="141"/>
      <c r="P41" s="65"/>
      <c r="Q41" s="65"/>
      <c r="R41" s="103"/>
      <c r="S41" s="65"/>
      <c r="T41" s="65"/>
      <c r="U41" s="101">
        <f t="shared" si="2"/>
        <v>2</v>
      </c>
      <c r="V41" s="50"/>
      <c r="W41" s="50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2"/>
      <c r="AI41" s="52"/>
      <c r="AJ41" s="52"/>
      <c r="AK41" s="52"/>
      <c r="AL41" s="34"/>
      <c r="AM41" s="34"/>
      <c r="AN41" s="138"/>
      <c r="AO41" s="34"/>
      <c r="AP41" s="51"/>
      <c r="AQ41" s="51"/>
      <c r="AR41" s="51"/>
      <c r="AS41" s="51"/>
      <c r="AT41" s="51"/>
      <c r="AU41" s="51"/>
      <c r="AV41" s="101"/>
      <c r="AW41" s="50"/>
      <c r="AX41" s="50"/>
      <c r="AY41" s="50"/>
      <c r="AZ41" s="50"/>
      <c r="BA41" s="50"/>
      <c r="BB41" s="50"/>
      <c r="BC41" s="50"/>
      <c r="BD41" s="50"/>
      <c r="BE41" s="102">
        <f t="shared" si="1"/>
        <v>2</v>
      </c>
    </row>
    <row r="42" spans="1:57" ht="16.5" x14ac:dyDescent="0.25">
      <c r="A42" s="213"/>
      <c r="B42" s="123" t="s">
        <v>97</v>
      </c>
      <c r="C42" s="55" t="s">
        <v>76</v>
      </c>
      <c r="D42" s="62" t="s">
        <v>20</v>
      </c>
      <c r="E42" s="126"/>
      <c r="F42" s="53"/>
      <c r="G42" s="53"/>
      <c r="H42" s="53"/>
      <c r="I42" s="52"/>
      <c r="J42" s="34"/>
      <c r="K42" s="53"/>
      <c r="L42" s="53"/>
      <c r="M42" s="53"/>
      <c r="N42" s="53"/>
      <c r="O42" s="51"/>
      <c r="P42" s="53"/>
      <c r="Q42" s="53"/>
      <c r="R42" s="34">
        <v>36</v>
      </c>
      <c r="S42" s="53"/>
      <c r="T42" s="53"/>
      <c r="U42" s="101"/>
      <c r="V42" s="50"/>
      <c r="W42" s="5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2"/>
      <c r="AI42" s="52"/>
      <c r="AJ42" s="52"/>
      <c r="AK42" s="52"/>
      <c r="AL42" s="34"/>
      <c r="AM42" s="34"/>
      <c r="AN42" s="138"/>
      <c r="AO42" s="34"/>
      <c r="AP42" s="51"/>
      <c r="AQ42" s="51"/>
      <c r="AR42" s="51"/>
      <c r="AS42" s="51"/>
      <c r="AT42" s="51"/>
      <c r="AU42" s="51"/>
      <c r="AV42" s="101"/>
      <c r="AW42" s="50"/>
      <c r="AX42" s="50"/>
      <c r="AY42" s="50"/>
      <c r="AZ42" s="50"/>
      <c r="BA42" s="50"/>
      <c r="BB42" s="50"/>
      <c r="BC42" s="50"/>
      <c r="BD42" s="50"/>
      <c r="BE42" s="152">
        <f>R42</f>
        <v>36</v>
      </c>
    </row>
    <row r="43" spans="1:57" x14ac:dyDescent="0.25">
      <c r="A43" s="213"/>
      <c r="B43" s="216" t="s">
        <v>83</v>
      </c>
      <c r="C43" s="193" t="s">
        <v>84</v>
      </c>
      <c r="D43" s="8" t="s">
        <v>20</v>
      </c>
      <c r="E43" s="126"/>
      <c r="F43" s="53"/>
      <c r="G43" s="53"/>
      <c r="H43" s="53"/>
      <c r="I43" s="52"/>
      <c r="J43" s="34"/>
      <c r="K43" s="53"/>
      <c r="L43" s="53"/>
      <c r="M43" s="53"/>
      <c r="N43" s="53"/>
      <c r="O43" s="51"/>
      <c r="P43" s="53"/>
      <c r="Q43" s="53"/>
      <c r="R43" s="34"/>
      <c r="S43" s="53"/>
      <c r="T43" s="53"/>
      <c r="U43" s="101"/>
      <c r="V43" s="50"/>
      <c r="W43" s="50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2"/>
      <c r="AI43" s="52"/>
      <c r="AJ43" s="52"/>
      <c r="AK43" s="52"/>
      <c r="AL43" s="34"/>
      <c r="AM43" s="34"/>
      <c r="AN43" s="138"/>
      <c r="AO43" s="34"/>
      <c r="AP43" s="51"/>
      <c r="AQ43" s="51"/>
      <c r="AR43" s="51"/>
      <c r="AS43" s="51"/>
      <c r="AT43" s="51"/>
      <c r="AU43" s="51"/>
      <c r="AV43" s="101"/>
      <c r="AW43" s="50"/>
      <c r="AX43" s="50"/>
      <c r="AY43" s="50"/>
      <c r="AZ43" s="50"/>
      <c r="BA43" s="50"/>
      <c r="BB43" s="50"/>
      <c r="BC43" s="50"/>
      <c r="BD43" s="50"/>
      <c r="BE43" s="102"/>
    </row>
    <row r="44" spans="1:57" x14ac:dyDescent="0.25">
      <c r="A44" s="213"/>
      <c r="B44" s="217"/>
      <c r="C44" s="194"/>
      <c r="D44" s="8" t="s">
        <v>21</v>
      </c>
      <c r="E44" s="126"/>
      <c r="F44" s="53"/>
      <c r="G44" s="53"/>
      <c r="H44" s="53"/>
      <c r="I44" s="52"/>
      <c r="J44" s="34"/>
      <c r="K44" s="53"/>
      <c r="L44" s="53"/>
      <c r="M44" s="53"/>
      <c r="N44" s="53"/>
      <c r="O44" s="51"/>
      <c r="P44" s="53"/>
      <c r="Q44" s="53"/>
      <c r="R44" s="34"/>
      <c r="S44" s="53"/>
      <c r="T44" s="53"/>
      <c r="U44" s="101"/>
      <c r="V44" s="50"/>
      <c r="W44" s="50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2"/>
      <c r="AI44" s="52"/>
      <c r="AJ44" s="52"/>
      <c r="AK44" s="52"/>
      <c r="AL44" s="34"/>
      <c r="AM44" s="34"/>
      <c r="AN44" s="138"/>
      <c r="AO44" s="34"/>
      <c r="AP44" s="51"/>
      <c r="AQ44" s="51"/>
      <c r="AR44" s="51"/>
      <c r="AS44" s="51"/>
      <c r="AT44" s="51"/>
      <c r="AU44" s="51"/>
      <c r="AV44" s="101"/>
      <c r="AW44" s="50"/>
      <c r="AX44" s="50"/>
      <c r="AY44" s="50"/>
      <c r="AZ44" s="50"/>
      <c r="BA44" s="50"/>
      <c r="BB44" s="50"/>
      <c r="BC44" s="50"/>
      <c r="BD44" s="50"/>
      <c r="BE44" s="102"/>
    </row>
    <row r="45" spans="1:57" x14ac:dyDescent="0.25">
      <c r="A45" s="213"/>
      <c r="B45" s="197" t="s">
        <v>85</v>
      </c>
      <c r="C45" s="199" t="s">
        <v>86</v>
      </c>
      <c r="D45" s="10" t="s">
        <v>20</v>
      </c>
      <c r="E45" s="126"/>
      <c r="F45" s="53"/>
      <c r="G45" s="53"/>
      <c r="H45" s="53"/>
      <c r="I45" s="52"/>
      <c r="J45" s="34"/>
      <c r="K45" s="53"/>
      <c r="L45" s="53"/>
      <c r="M45" s="53"/>
      <c r="N45" s="53"/>
      <c r="O45" s="51"/>
      <c r="P45" s="53"/>
      <c r="Q45" s="53"/>
      <c r="R45" s="34"/>
      <c r="S45" s="53"/>
      <c r="T45" s="53"/>
      <c r="U45" s="101"/>
      <c r="V45" s="50"/>
      <c r="W45" s="50"/>
      <c r="X45" s="135">
        <v>6</v>
      </c>
      <c r="Y45" s="135">
        <v>6</v>
      </c>
      <c r="Z45" s="135">
        <v>6</v>
      </c>
      <c r="AA45" s="135">
        <v>6</v>
      </c>
      <c r="AB45" s="135">
        <v>6</v>
      </c>
      <c r="AC45" s="135">
        <v>6</v>
      </c>
      <c r="AD45" s="135">
        <v>6</v>
      </c>
      <c r="AE45" s="135">
        <v>6</v>
      </c>
      <c r="AF45" s="135">
        <v>6</v>
      </c>
      <c r="AG45" s="135">
        <v>6</v>
      </c>
      <c r="AH45" s="135">
        <v>6</v>
      </c>
      <c r="AI45" s="135">
        <v>6</v>
      </c>
      <c r="AJ45" s="135">
        <v>6</v>
      </c>
      <c r="AK45" s="135">
        <v>6</v>
      </c>
      <c r="AL45" s="34"/>
      <c r="AM45" s="34"/>
      <c r="AN45" s="138"/>
      <c r="AO45" s="34"/>
      <c r="AP45" s="51"/>
      <c r="AQ45" s="51"/>
      <c r="AR45" s="51"/>
      <c r="AS45" s="51"/>
      <c r="AT45" s="51"/>
      <c r="AU45" s="51"/>
      <c r="AV45" s="101">
        <f t="shared" si="0"/>
        <v>84</v>
      </c>
      <c r="AW45" s="50"/>
      <c r="AX45" s="50"/>
      <c r="AY45" s="50"/>
      <c r="AZ45" s="50"/>
      <c r="BA45" s="50"/>
      <c r="BB45" s="50"/>
      <c r="BC45" s="50"/>
      <c r="BD45" s="50"/>
      <c r="BE45" s="102">
        <f t="shared" si="1"/>
        <v>84</v>
      </c>
    </row>
    <row r="46" spans="1:57" x14ac:dyDescent="0.25">
      <c r="A46" s="213"/>
      <c r="B46" s="198"/>
      <c r="C46" s="198"/>
      <c r="D46" s="10" t="s">
        <v>21</v>
      </c>
      <c r="E46" s="126"/>
      <c r="F46" s="53"/>
      <c r="G46" s="53"/>
      <c r="H46" s="53"/>
      <c r="I46" s="52"/>
      <c r="J46" s="34"/>
      <c r="K46" s="53"/>
      <c r="L46" s="53"/>
      <c r="M46" s="53"/>
      <c r="N46" s="53"/>
      <c r="O46" s="51"/>
      <c r="P46" s="53"/>
      <c r="Q46" s="53"/>
      <c r="R46" s="34"/>
      <c r="S46" s="53"/>
      <c r="T46" s="53"/>
      <c r="U46" s="101"/>
      <c r="V46" s="50"/>
      <c r="W46" s="50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2"/>
      <c r="AI46" s="52"/>
      <c r="AJ46" s="52"/>
      <c r="AK46" s="52"/>
      <c r="AL46" s="34"/>
      <c r="AM46" s="34"/>
      <c r="AN46" s="138"/>
      <c r="AO46" s="34"/>
      <c r="AP46" s="51"/>
      <c r="AQ46" s="51"/>
      <c r="AR46" s="51"/>
      <c r="AS46" s="51"/>
      <c r="AT46" s="51"/>
      <c r="AU46" s="51"/>
      <c r="AV46" s="101">
        <f t="shared" si="0"/>
        <v>0</v>
      </c>
      <c r="AW46" s="50"/>
      <c r="AX46" s="50"/>
      <c r="AY46" s="50"/>
      <c r="AZ46" s="50"/>
      <c r="BA46" s="50"/>
      <c r="BB46" s="50"/>
      <c r="BC46" s="50"/>
      <c r="BD46" s="50"/>
      <c r="BE46" s="102">
        <f t="shared" si="1"/>
        <v>0</v>
      </c>
    </row>
    <row r="47" spans="1:57" x14ac:dyDescent="0.25">
      <c r="A47" s="213"/>
      <c r="B47" s="216" t="s">
        <v>88</v>
      </c>
      <c r="C47" s="193" t="s">
        <v>89</v>
      </c>
      <c r="D47" s="8" t="s">
        <v>20</v>
      </c>
      <c r="E47" s="126"/>
      <c r="F47" s="53"/>
      <c r="G47" s="53"/>
      <c r="H47" s="53"/>
      <c r="I47" s="52"/>
      <c r="J47" s="34"/>
      <c r="K47" s="53"/>
      <c r="L47" s="53"/>
      <c r="M47" s="53"/>
      <c r="N47" s="53"/>
      <c r="O47" s="51"/>
      <c r="P47" s="53"/>
      <c r="Q47" s="53"/>
      <c r="R47" s="34"/>
      <c r="S47" s="53"/>
      <c r="T47" s="53"/>
      <c r="U47" s="101"/>
      <c r="V47" s="50"/>
      <c r="W47" s="50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2"/>
      <c r="AI47" s="52"/>
      <c r="AJ47" s="52"/>
      <c r="AK47" s="52"/>
      <c r="AL47" s="34"/>
      <c r="AM47" s="34"/>
      <c r="AN47" s="138"/>
      <c r="AO47" s="34"/>
      <c r="AP47" s="51"/>
      <c r="AQ47" s="51"/>
      <c r="AR47" s="51"/>
      <c r="AS47" s="51"/>
      <c r="AT47" s="51"/>
      <c r="AU47" s="51"/>
      <c r="AV47" s="101"/>
      <c r="AW47" s="50"/>
      <c r="AX47" s="50"/>
      <c r="AY47" s="50"/>
      <c r="AZ47" s="50"/>
      <c r="BA47" s="50"/>
      <c r="BB47" s="50"/>
      <c r="BC47" s="50"/>
      <c r="BD47" s="50"/>
      <c r="BE47" s="102"/>
    </row>
    <row r="48" spans="1:57" x14ac:dyDescent="0.25">
      <c r="A48" s="213"/>
      <c r="B48" s="217"/>
      <c r="C48" s="194"/>
      <c r="D48" s="8" t="s">
        <v>21</v>
      </c>
      <c r="E48" s="126"/>
      <c r="F48" s="53"/>
      <c r="G48" s="53"/>
      <c r="H48" s="53"/>
      <c r="I48" s="52"/>
      <c r="J48" s="34"/>
      <c r="K48" s="53"/>
      <c r="L48" s="53"/>
      <c r="M48" s="53"/>
      <c r="N48" s="53"/>
      <c r="O48" s="51"/>
      <c r="P48" s="53"/>
      <c r="Q48" s="53"/>
      <c r="R48" s="34"/>
      <c r="S48" s="53"/>
      <c r="T48" s="53"/>
      <c r="U48" s="101"/>
      <c r="V48" s="50"/>
      <c r="W48" s="50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2"/>
      <c r="AI48" s="52"/>
      <c r="AJ48" s="52"/>
      <c r="AK48" s="52"/>
      <c r="AL48" s="34"/>
      <c r="AM48" s="34"/>
      <c r="AN48" s="138"/>
      <c r="AO48" s="34"/>
      <c r="AP48" s="51"/>
      <c r="AQ48" s="51"/>
      <c r="AR48" s="51"/>
      <c r="AS48" s="51"/>
      <c r="AT48" s="51"/>
      <c r="AU48" s="51"/>
      <c r="AV48" s="101"/>
      <c r="AW48" s="50"/>
      <c r="AX48" s="50"/>
      <c r="AY48" s="50"/>
      <c r="AZ48" s="50"/>
      <c r="BA48" s="50"/>
      <c r="BB48" s="50"/>
      <c r="BC48" s="50"/>
      <c r="BD48" s="50"/>
      <c r="BE48" s="102"/>
    </row>
    <row r="49" spans="1:57" x14ac:dyDescent="0.25">
      <c r="A49" s="213"/>
      <c r="B49" s="197" t="s">
        <v>90</v>
      </c>
      <c r="C49" s="199" t="s">
        <v>91</v>
      </c>
      <c r="D49" s="10" t="s">
        <v>20</v>
      </c>
      <c r="E49" s="146">
        <v>2</v>
      </c>
      <c r="F49" s="135">
        <v>2</v>
      </c>
      <c r="G49" s="135">
        <v>2</v>
      </c>
      <c r="H49" s="135">
        <v>2</v>
      </c>
      <c r="I49" s="135">
        <v>2</v>
      </c>
      <c r="J49" s="34"/>
      <c r="K49" s="135">
        <v>2</v>
      </c>
      <c r="L49" s="135">
        <v>2</v>
      </c>
      <c r="M49" s="135">
        <v>2</v>
      </c>
      <c r="N49" s="135">
        <v>2</v>
      </c>
      <c r="O49" s="51"/>
      <c r="P49" s="135">
        <v>2</v>
      </c>
      <c r="Q49" s="135">
        <v>2</v>
      </c>
      <c r="R49" s="34"/>
      <c r="S49" s="135">
        <v>2</v>
      </c>
      <c r="T49" s="135">
        <v>2</v>
      </c>
      <c r="U49" s="101">
        <f t="shared" si="2"/>
        <v>26</v>
      </c>
      <c r="V49" s="50"/>
      <c r="W49" s="50"/>
      <c r="X49" s="135">
        <v>2</v>
      </c>
      <c r="Y49" s="135">
        <v>4</v>
      </c>
      <c r="Z49" s="135">
        <v>2</v>
      </c>
      <c r="AA49" s="135">
        <v>4</v>
      </c>
      <c r="AB49" s="135">
        <v>2</v>
      </c>
      <c r="AC49" s="135">
        <v>4</v>
      </c>
      <c r="AD49" s="135">
        <v>2</v>
      </c>
      <c r="AE49" s="135">
        <v>4</v>
      </c>
      <c r="AF49" s="135">
        <v>2</v>
      </c>
      <c r="AG49" s="135">
        <v>4</v>
      </c>
      <c r="AH49" s="135">
        <v>2</v>
      </c>
      <c r="AI49" s="135">
        <v>2</v>
      </c>
      <c r="AJ49" s="135">
        <v>2</v>
      </c>
      <c r="AK49" s="135">
        <v>4</v>
      </c>
      <c r="AL49" s="34"/>
      <c r="AM49" s="34"/>
      <c r="AN49" s="138"/>
      <c r="AO49" s="34"/>
      <c r="AP49" s="51"/>
      <c r="AQ49" s="51"/>
      <c r="AR49" s="51"/>
      <c r="AS49" s="51"/>
      <c r="AT49" s="51"/>
      <c r="AU49" s="51"/>
      <c r="AV49" s="101">
        <f t="shared" si="0"/>
        <v>40</v>
      </c>
      <c r="AW49" s="50"/>
      <c r="AX49" s="50"/>
      <c r="AY49" s="50"/>
      <c r="AZ49" s="50"/>
      <c r="BA49" s="50"/>
      <c r="BB49" s="50"/>
      <c r="BC49" s="50"/>
      <c r="BD49" s="50"/>
      <c r="BE49" s="102">
        <f t="shared" si="1"/>
        <v>66</v>
      </c>
    </row>
    <row r="50" spans="1:57" x14ac:dyDescent="0.25">
      <c r="A50" s="213"/>
      <c r="B50" s="198"/>
      <c r="C50" s="198"/>
      <c r="D50" s="10" t="s">
        <v>21</v>
      </c>
      <c r="E50" s="126"/>
      <c r="F50" s="53"/>
      <c r="G50" s="53"/>
      <c r="H50" s="53"/>
      <c r="I50" s="52"/>
      <c r="J50" s="34"/>
      <c r="K50" s="53"/>
      <c r="L50" s="53"/>
      <c r="M50" s="53"/>
      <c r="N50" s="53"/>
      <c r="O50" s="51"/>
      <c r="P50" s="53"/>
      <c r="Q50" s="53"/>
      <c r="R50" s="34"/>
      <c r="S50" s="53"/>
      <c r="T50" s="53"/>
      <c r="U50" s="101">
        <f t="shared" si="2"/>
        <v>0</v>
      </c>
      <c r="V50" s="50"/>
      <c r="W50" s="50"/>
      <c r="X50" s="26"/>
      <c r="Y50" s="26"/>
      <c r="Z50" s="26"/>
      <c r="AA50" s="52"/>
      <c r="AB50" s="52"/>
      <c r="AC50" s="26"/>
      <c r="AD50" s="26"/>
      <c r="AE50" s="26"/>
      <c r="AF50" s="26"/>
      <c r="AG50" s="26"/>
      <c r="AH50" s="52"/>
      <c r="AI50" s="52">
        <v>2</v>
      </c>
      <c r="AJ50" s="52"/>
      <c r="AK50" s="52"/>
      <c r="AL50" s="34"/>
      <c r="AM50" s="34"/>
      <c r="AN50" s="138"/>
      <c r="AO50" s="34"/>
      <c r="AP50" s="51"/>
      <c r="AQ50" s="51"/>
      <c r="AR50" s="51"/>
      <c r="AS50" s="51"/>
      <c r="AT50" s="51"/>
      <c r="AU50" s="51"/>
      <c r="AV50" s="101">
        <f t="shared" si="0"/>
        <v>2</v>
      </c>
      <c r="AW50" s="50"/>
      <c r="AX50" s="50"/>
      <c r="AY50" s="50"/>
      <c r="AZ50" s="50"/>
      <c r="BA50" s="50"/>
      <c r="BB50" s="50"/>
      <c r="BC50" s="50"/>
      <c r="BD50" s="50"/>
      <c r="BE50" s="102">
        <f t="shared" si="1"/>
        <v>2</v>
      </c>
    </row>
    <row r="51" spans="1:57" ht="16.5" x14ac:dyDescent="0.25">
      <c r="A51" s="213"/>
      <c r="B51" s="123" t="s">
        <v>156</v>
      </c>
      <c r="C51" s="55" t="s">
        <v>76</v>
      </c>
      <c r="D51" s="9" t="s">
        <v>20</v>
      </c>
      <c r="E51" s="128"/>
      <c r="F51" s="129"/>
      <c r="G51" s="129"/>
      <c r="H51" s="129"/>
      <c r="I51" s="136"/>
      <c r="J51" s="104"/>
      <c r="K51" s="53"/>
      <c r="L51" s="53"/>
      <c r="M51" s="53"/>
      <c r="N51" s="53"/>
      <c r="O51" s="51"/>
      <c r="P51" s="53"/>
      <c r="Q51" s="53"/>
      <c r="R51" s="34"/>
      <c r="S51" s="53"/>
      <c r="T51" s="53"/>
      <c r="U51" s="101"/>
      <c r="V51" s="95"/>
      <c r="W51" s="50"/>
      <c r="X51" s="26"/>
      <c r="Y51" s="26"/>
      <c r="Z51" s="26"/>
      <c r="AA51" s="52"/>
      <c r="AB51" s="52"/>
      <c r="AC51" s="26"/>
      <c r="AD51" s="26"/>
      <c r="AE51" s="26"/>
      <c r="AF51" s="26"/>
      <c r="AG51" s="26"/>
      <c r="AH51" s="52"/>
      <c r="AI51" s="52"/>
      <c r="AJ51" s="52"/>
      <c r="AK51" s="52"/>
      <c r="AL51" s="34">
        <v>36</v>
      </c>
      <c r="AM51" s="34">
        <v>36</v>
      </c>
      <c r="AN51" s="138">
        <v>36</v>
      </c>
      <c r="AO51" s="34">
        <v>36</v>
      </c>
      <c r="AP51" s="51"/>
      <c r="AQ51" s="51"/>
      <c r="AR51" s="51"/>
      <c r="AS51" s="51"/>
      <c r="AT51" s="51"/>
      <c r="AU51" s="51"/>
      <c r="AV51" s="101"/>
      <c r="AW51" s="50"/>
      <c r="AX51" s="50"/>
      <c r="AY51" s="50"/>
      <c r="AZ51" s="50"/>
      <c r="BA51" s="50"/>
      <c r="BB51" s="50"/>
      <c r="BC51" s="50"/>
      <c r="BD51" s="50"/>
      <c r="BE51" s="152">
        <f>AL51+AM51+AN51+AO51</f>
        <v>144</v>
      </c>
    </row>
    <row r="52" spans="1:57" ht="16.5" x14ac:dyDescent="0.25">
      <c r="A52" s="213"/>
      <c r="B52" s="122" t="s">
        <v>92</v>
      </c>
      <c r="C52" s="37" t="s">
        <v>78</v>
      </c>
      <c r="D52" s="9" t="s">
        <v>20</v>
      </c>
      <c r="E52" s="128"/>
      <c r="F52" s="129"/>
      <c r="G52" s="129"/>
      <c r="H52" s="129"/>
      <c r="I52" s="136"/>
      <c r="J52" s="34"/>
      <c r="K52" s="53"/>
      <c r="L52" s="53"/>
      <c r="M52" s="53"/>
      <c r="N52" s="53"/>
      <c r="O52" s="51"/>
      <c r="P52" s="53"/>
      <c r="Q52" s="53"/>
      <c r="R52" s="34"/>
      <c r="S52" s="53"/>
      <c r="T52" s="53"/>
      <c r="U52" s="101"/>
      <c r="V52" s="50"/>
      <c r="W52" s="50"/>
      <c r="X52" s="26"/>
      <c r="Y52" s="26"/>
      <c r="Z52" s="26"/>
      <c r="AA52" s="52"/>
      <c r="AB52" s="52"/>
      <c r="AC52" s="52"/>
      <c r="AD52" s="52"/>
      <c r="AE52" s="52"/>
      <c r="AF52" s="52"/>
      <c r="AG52" s="26"/>
      <c r="AH52" s="52"/>
      <c r="AI52" s="52"/>
      <c r="AJ52" s="52"/>
      <c r="AK52" s="52"/>
      <c r="AL52" s="34"/>
      <c r="AM52" s="34"/>
      <c r="AN52" s="138"/>
      <c r="AO52" s="34"/>
      <c r="AP52" s="51"/>
      <c r="AQ52" s="51"/>
      <c r="AR52" s="51"/>
      <c r="AS52" s="51"/>
      <c r="AT52" s="51">
        <v>36</v>
      </c>
      <c r="AU52" s="51">
        <v>36</v>
      </c>
      <c r="AV52" s="101"/>
      <c r="AW52" s="50"/>
      <c r="AX52" s="50"/>
      <c r="AY52" s="50"/>
      <c r="AZ52" s="50"/>
      <c r="BA52" s="50"/>
      <c r="BB52" s="50"/>
      <c r="BC52" s="50"/>
      <c r="BD52" s="50"/>
      <c r="BE52" s="152">
        <f>AT52+AU52</f>
        <v>72</v>
      </c>
    </row>
    <row r="53" spans="1:57" ht="21" customHeight="1" x14ac:dyDescent="0.25">
      <c r="A53" s="213"/>
      <c r="B53" s="220" t="s">
        <v>36</v>
      </c>
      <c r="C53" s="221"/>
      <c r="D53" s="222"/>
      <c r="E53" s="14">
        <f t="shared" ref="E53:H54" si="3">E9+E11+E13+E19+E21+E23+E25+E29+E31+E33+E40+E45+E49</f>
        <v>36</v>
      </c>
      <c r="F53" s="14">
        <f t="shared" si="3"/>
        <v>34</v>
      </c>
      <c r="G53" s="14">
        <f t="shared" si="3"/>
        <v>36</v>
      </c>
      <c r="H53" s="14">
        <f t="shared" si="3"/>
        <v>36</v>
      </c>
      <c r="I53" s="137">
        <v>0</v>
      </c>
      <c r="J53" s="131"/>
      <c r="K53" s="14">
        <f t="shared" ref="K53:N54" si="4">K9+K11+K13+K19+K21+K23+K25+K29+K31+K33+K40+K45+K49</f>
        <v>34</v>
      </c>
      <c r="L53" s="14">
        <f t="shared" si="4"/>
        <v>34</v>
      </c>
      <c r="M53" s="14">
        <f t="shared" si="4"/>
        <v>36</v>
      </c>
      <c r="N53" s="14">
        <f t="shared" si="4"/>
        <v>36</v>
      </c>
      <c r="O53" s="142"/>
      <c r="P53" s="14">
        <f>P9+P11+P13+P19+P21+P23+P25+P29+P31+P33+P40+P45+P49</f>
        <v>36</v>
      </c>
      <c r="Q53" s="14">
        <f>Q9+Q11+Q13+Q19+Q21+Q23+Q25+Q29+Q31+Q33+Q40+Q45+Q49</f>
        <v>36</v>
      </c>
      <c r="R53" s="131"/>
      <c r="S53" s="14">
        <f>S9+S11+S13+S19+S21+S23+S25+S29+S31+S33+S40+S45+S49</f>
        <v>36</v>
      </c>
      <c r="T53" s="14">
        <f>T9+T11+T13+T19+T21+T23+T25+T29+T31+T33+T40+T45+T49</f>
        <v>34</v>
      </c>
      <c r="U53" s="101">
        <f t="shared" si="2"/>
        <v>424</v>
      </c>
      <c r="V53" s="15"/>
      <c r="W53" s="15"/>
      <c r="X53" s="14">
        <f t="shared" ref="X53:AK53" si="5">X9+X11+X13+X19+X21+X23+X25+X29+X31+X33+X40+X45+X49</f>
        <v>36</v>
      </c>
      <c r="Y53" s="14">
        <f t="shared" si="5"/>
        <v>34</v>
      </c>
      <c r="Z53" s="14">
        <f t="shared" si="5"/>
        <v>36</v>
      </c>
      <c r="AA53" s="14">
        <f t="shared" si="5"/>
        <v>34</v>
      </c>
      <c r="AB53" s="14">
        <f t="shared" si="5"/>
        <v>36</v>
      </c>
      <c r="AC53" s="14">
        <f t="shared" si="5"/>
        <v>34</v>
      </c>
      <c r="AD53" s="14">
        <f t="shared" si="5"/>
        <v>36</v>
      </c>
      <c r="AE53" s="14">
        <f t="shared" si="5"/>
        <v>34</v>
      </c>
      <c r="AF53" s="14">
        <f t="shared" si="5"/>
        <v>32</v>
      </c>
      <c r="AG53" s="14">
        <f t="shared" si="5"/>
        <v>32</v>
      </c>
      <c r="AH53" s="137">
        <f t="shared" si="5"/>
        <v>32</v>
      </c>
      <c r="AI53" s="137">
        <f t="shared" si="5"/>
        <v>34</v>
      </c>
      <c r="AJ53" s="137">
        <f t="shared" si="5"/>
        <v>32</v>
      </c>
      <c r="AK53" s="137">
        <f t="shared" si="5"/>
        <v>36</v>
      </c>
      <c r="AL53" s="131"/>
      <c r="AM53" s="131"/>
      <c r="AN53" s="138"/>
      <c r="AO53" s="34"/>
      <c r="AP53" s="51"/>
      <c r="AQ53" s="51"/>
      <c r="AR53" s="51"/>
      <c r="AS53" s="51"/>
      <c r="AT53" s="51"/>
      <c r="AU53" s="51"/>
      <c r="AV53" s="101">
        <f t="shared" si="0"/>
        <v>478</v>
      </c>
      <c r="AW53" s="50"/>
      <c r="AX53" s="50"/>
      <c r="AY53" s="50"/>
      <c r="AZ53" s="50"/>
      <c r="BA53" s="50"/>
      <c r="BB53" s="50"/>
      <c r="BC53" s="50"/>
      <c r="BD53" s="50"/>
      <c r="BE53" s="102">
        <f t="shared" si="1"/>
        <v>902</v>
      </c>
    </row>
    <row r="54" spans="1:57" ht="21.6" customHeight="1" x14ac:dyDescent="0.25">
      <c r="A54" s="213"/>
      <c r="B54" s="223" t="s">
        <v>32</v>
      </c>
      <c r="C54" s="224"/>
      <c r="D54" s="225"/>
      <c r="E54" s="5">
        <f t="shared" si="3"/>
        <v>0</v>
      </c>
      <c r="F54" s="5">
        <f t="shared" si="3"/>
        <v>2</v>
      </c>
      <c r="G54" s="5">
        <f t="shared" si="3"/>
        <v>0</v>
      </c>
      <c r="H54" s="5">
        <f t="shared" si="3"/>
        <v>0</v>
      </c>
      <c r="I54" s="22">
        <v>0</v>
      </c>
      <c r="J54" s="17"/>
      <c r="K54" s="5">
        <f t="shared" si="4"/>
        <v>2</v>
      </c>
      <c r="L54" s="5">
        <f t="shared" si="4"/>
        <v>2</v>
      </c>
      <c r="M54" s="5">
        <f t="shared" si="4"/>
        <v>0</v>
      </c>
      <c r="N54" s="5">
        <f t="shared" si="4"/>
        <v>0</v>
      </c>
      <c r="O54" s="24"/>
      <c r="P54" s="5">
        <f>P10+P12+P14+P20+P22+P24+P26+P30+P32+P34+P41+P46+P50</f>
        <v>0</v>
      </c>
      <c r="Q54" s="5">
        <f>Q10+Q12+Q14+Q20+Q22+Q24+Q26+Q30+Q32+Q34+Q41+Q46+Q50</f>
        <v>0</v>
      </c>
      <c r="R54" s="17"/>
      <c r="S54" s="5">
        <f>S10+S12+S14+S20+S22+S24+S26+S30+S32+S34+S41+S46+S50</f>
        <v>0</v>
      </c>
      <c r="T54" s="5">
        <f>T10+T12+T14+T20+T22+T24+T26+T30+T32+T34+T41+T46+T50</f>
        <v>2</v>
      </c>
      <c r="U54" s="101">
        <f t="shared" si="2"/>
        <v>8</v>
      </c>
      <c r="V54" s="16"/>
      <c r="W54" s="16"/>
      <c r="X54" s="5">
        <f t="shared" ref="X54:AK54" si="6">X10+X12+X14+X20+X22+X24+X26+X30+X32+X34+X41+X46+X50</f>
        <v>0</v>
      </c>
      <c r="Y54" s="5">
        <f t="shared" si="6"/>
        <v>2</v>
      </c>
      <c r="Z54" s="5">
        <f t="shared" si="6"/>
        <v>0</v>
      </c>
      <c r="AA54" s="5">
        <f t="shared" si="6"/>
        <v>2</v>
      </c>
      <c r="AB54" s="5">
        <f t="shared" si="6"/>
        <v>0</v>
      </c>
      <c r="AC54" s="5">
        <f t="shared" si="6"/>
        <v>2</v>
      </c>
      <c r="AD54" s="5">
        <f t="shared" si="6"/>
        <v>0</v>
      </c>
      <c r="AE54" s="5">
        <f t="shared" si="6"/>
        <v>2</v>
      </c>
      <c r="AF54" s="5">
        <f t="shared" si="6"/>
        <v>4</v>
      </c>
      <c r="AG54" s="5">
        <f t="shared" si="6"/>
        <v>4</v>
      </c>
      <c r="AH54" s="22">
        <f t="shared" si="6"/>
        <v>4</v>
      </c>
      <c r="AI54" s="22">
        <f t="shared" si="6"/>
        <v>2</v>
      </c>
      <c r="AJ54" s="22">
        <f t="shared" si="6"/>
        <v>4</v>
      </c>
      <c r="AK54" s="22">
        <f t="shared" si="6"/>
        <v>0</v>
      </c>
      <c r="AL54" s="17"/>
      <c r="AM54" s="17"/>
      <c r="AN54" s="138"/>
      <c r="AO54" s="34"/>
      <c r="AP54" s="51"/>
      <c r="AQ54" s="51"/>
      <c r="AR54" s="51"/>
      <c r="AS54" s="51"/>
      <c r="AT54" s="51"/>
      <c r="AU54" s="51"/>
      <c r="AV54" s="101">
        <f t="shared" si="0"/>
        <v>26</v>
      </c>
      <c r="AW54" s="50"/>
      <c r="AX54" s="50"/>
      <c r="AY54" s="50"/>
      <c r="AZ54" s="50"/>
      <c r="BA54" s="50"/>
      <c r="BB54" s="50"/>
      <c r="BC54" s="50"/>
      <c r="BD54" s="50"/>
      <c r="BE54" s="102">
        <f t="shared" si="1"/>
        <v>34</v>
      </c>
    </row>
    <row r="55" spans="1:57" ht="12.75" customHeight="1" x14ac:dyDescent="0.25">
      <c r="A55" s="213"/>
      <c r="B55" s="223" t="s">
        <v>33</v>
      </c>
      <c r="C55" s="224"/>
      <c r="D55" s="225"/>
      <c r="E55" s="14">
        <f>E53+E54</f>
        <v>36</v>
      </c>
      <c r="F55" s="14">
        <f t="shared" ref="F55:AK55" si="7">F53+F54</f>
        <v>36</v>
      </c>
      <c r="G55" s="14">
        <f t="shared" si="7"/>
        <v>36</v>
      </c>
      <c r="H55" s="14">
        <f t="shared" si="7"/>
        <v>36</v>
      </c>
      <c r="I55" s="137">
        <v>0</v>
      </c>
      <c r="J55" s="131"/>
      <c r="K55" s="14">
        <f t="shared" si="7"/>
        <v>36</v>
      </c>
      <c r="L55" s="14">
        <f t="shared" si="7"/>
        <v>36</v>
      </c>
      <c r="M55" s="14">
        <f t="shared" si="7"/>
        <v>36</v>
      </c>
      <c r="N55" s="14">
        <f t="shared" si="7"/>
        <v>36</v>
      </c>
      <c r="O55" s="142"/>
      <c r="P55" s="14">
        <f t="shared" si="7"/>
        <v>36</v>
      </c>
      <c r="Q55" s="14">
        <f t="shared" si="7"/>
        <v>36</v>
      </c>
      <c r="R55" s="131"/>
      <c r="S55" s="14">
        <f t="shared" si="7"/>
        <v>36</v>
      </c>
      <c r="T55" s="14">
        <f t="shared" si="7"/>
        <v>36</v>
      </c>
      <c r="U55" s="101">
        <f t="shared" si="2"/>
        <v>432</v>
      </c>
      <c r="V55" s="15"/>
      <c r="W55" s="15"/>
      <c r="X55" s="14">
        <f t="shared" si="7"/>
        <v>36</v>
      </c>
      <c r="Y55" s="14">
        <f t="shared" si="7"/>
        <v>36</v>
      </c>
      <c r="Z55" s="14">
        <f t="shared" si="7"/>
        <v>36</v>
      </c>
      <c r="AA55" s="14">
        <f t="shared" si="7"/>
        <v>36</v>
      </c>
      <c r="AB55" s="14">
        <f t="shared" si="7"/>
        <v>36</v>
      </c>
      <c r="AC55" s="14">
        <f t="shared" si="7"/>
        <v>36</v>
      </c>
      <c r="AD55" s="14">
        <f t="shared" si="7"/>
        <v>36</v>
      </c>
      <c r="AE55" s="14">
        <f t="shared" si="7"/>
        <v>36</v>
      </c>
      <c r="AF55" s="14">
        <f t="shared" si="7"/>
        <v>36</v>
      </c>
      <c r="AG55" s="14">
        <f t="shared" si="7"/>
        <v>36</v>
      </c>
      <c r="AH55" s="137">
        <f t="shared" si="7"/>
        <v>36</v>
      </c>
      <c r="AI55" s="137">
        <f t="shared" si="7"/>
        <v>36</v>
      </c>
      <c r="AJ55" s="137">
        <f t="shared" si="7"/>
        <v>36</v>
      </c>
      <c r="AK55" s="137">
        <f t="shared" si="7"/>
        <v>36</v>
      </c>
      <c r="AL55" s="131"/>
      <c r="AM55" s="131"/>
      <c r="AN55" s="138"/>
      <c r="AO55" s="34"/>
      <c r="AP55" s="51"/>
      <c r="AQ55" s="51"/>
      <c r="AR55" s="51"/>
      <c r="AS55" s="51"/>
      <c r="AT55" s="51"/>
      <c r="AU55" s="51"/>
      <c r="AV55" s="101">
        <f t="shared" si="0"/>
        <v>504</v>
      </c>
      <c r="AW55" s="50"/>
      <c r="AX55" s="50"/>
      <c r="AY55" s="50"/>
      <c r="AZ55" s="50"/>
      <c r="BA55" s="50"/>
      <c r="BB55" s="50"/>
      <c r="BC55" s="50"/>
      <c r="BD55" s="50"/>
      <c r="BE55" s="102">
        <f t="shared" si="1"/>
        <v>936</v>
      </c>
    </row>
  </sheetData>
  <mergeCells count="66">
    <mergeCell ref="B53:D53"/>
    <mergeCell ref="B54:D54"/>
    <mergeCell ref="B55:D55"/>
    <mergeCell ref="B9:B10"/>
    <mergeCell ref="B11:B12"/>
    <mergeCell ref="C9:C10"/>
    <mergeCell ref="C11:C12"/>
    <mergeCell ref="B19:B20"/>
    <mergeCell ref="B21:B22"/>
    <mergeCell ref="B23:B24"/>
    <mergeCell ref="C19:C20"/>
    <mergeCell ref="C21:C22"/>
    <mergeCell ref="C23:C24"/>
    <mergeCell ref="B47:B48"/>
    <mergeCell ref="C47:C48"/>
    <mergeCell ref="B49:B50"/>
    <mergeCell ref="C49:C50"/>
    <mergeCell ref="B45:B46"/>
    <mergeCell ref="C45:C46"/>
    <mergeCell ref="B40:B41"/>
    <mergeCell ref="C40:C41"/>
    <mergeCell ref="B43:B44"/>
    <mergeCell ref="C43:C44"/>
    <mergeCell ref="C33:C34"/>
    <mergeCell ref="B38:B39"/>
    <mergeCell ref="C38:C39"/>
    <mergeCell ref="B31:B32"/>
    <mergeCell ref="C31:C32"/>
    <mergeCell ref="B35:B36"/>
    <mergeCell ref="C35:C36"/>
    <mergeCell ref="BE2:BE6"/>
    <mergeCell ref="E3:BD3"/>
    <mergeCell ref="E5:BD5"/>
    <mergeCell ref="AN2:AQ2"/>
    <mergeCell ref="AS2:AU2"/>
    <mergeCell ref="AW2:AZ2"/>
    <mergeCell ref="BA2:BD2"/>
    <mergeCell ref="W2:Z2"/>
    <mergeCell ref="AJ2:AL2"/>
    <mergeCell ref="F2:H2"/>
    <mergeCell ref="J2:M2"/>
    <mergeCell ref="N2:Q2"/>
    <mergeCell ref="S2:U2"/>
    <mergeCell ref="AB2:AD2"/>
    <mergeCell ref="AF2:AH2"/>
    <mergeCell ref="B1:AE1"/>
    <mergeCell ref="A2:A6"/>
    <mergeCell ref="B2:B6"/>
    <mergeCell ref="C2:C6"/>
    <mergeCell ref="D2:D6"/>
    <mergeCell ref="A7:A55"/>
    <mergeCell ref="B7:B8"/>
    <mergeCell ref="C7:C8"/>
    <mergeCell ref="B13:B14"/>
    <mergeCell ref="B17:B18"/>
    <mergeCell ref="C17:C18"/>
    <mergeCell ref="C15:C16"/>
    <mergeCell ref="B15:B16"/>
    <mergeCell ref="C13:C14"/>
    <mergeCell ref="B29:B30"/>
    <mergeCell ref="C29:C30"/>
    <mergeCell ref="B25:B26"/>
    <mergeCell ref="C25:C26"/>
    <mergeCell ref="B27:B28"/>
    <mergeCell ref="C27:C28"/>
    <mergeCell ref="B33:B3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48"/>
  <sheetViews>
    <sheetView tabSelected="1" topLeftCell="B1" workbookViewId="0">
      <selection activeCell="O18" sqref="O18"/>
    </sheetView>
  </sheetViews>
  <sheetFormatPr defaultRowHeight="15" x14ac:dyDescent="0.25"/>
  <cols>
    <col min="1" max="1" width="4.28515625" customWidth="1"/>
    <col min="2" max="2" width="5.85546875" customWidth="1"/>
    <col min="5" max="5" width="3.42578125" customWidth="1"/>
    <col min="6" max="6" width="3.5703125" customWidth="1"/>
    <col min="7" max="7" width="3.28515625" customWidth="1"/>
    <col min="8" max="8" width="3.7109375" customWidth="1"/>
    <col min="9" max="9" width="3" customWidth="1"/>
    <col min="10" max="11" width="3.140625" customWidth="1"/>
    <col min="12" max="12" width="3.7109375" customWidth="1"/>
    <col min="13" max="13" width="4.140625" customWidth="1"/>
    <col min="14" max="14" width="4.28515625" customWidth="1"/>
    <col min="15" max="15" width="4.85546875" customWidth="1"/>
    <col min="16" max="16" width="4.42578125" customWidth="1"/>
    <col min="17" max="17" width="4.5703125" customWidth="1"/>
    <col min="18" max="18" width="4.85546875" customWidth="1"/>
    <col min="19" max="19" width="4.7109375" customWidth="1"/>
    <col min="20" max="20" width="3.7109375" customWidth="1"/>
    <col min="21" max="21" width="4.140625" customWidth="1"/>
    <col min="22" max="23" width="4.7109375" customWidth="1"/>
    <col min="24" max="24" width="3.85546875" customWidth="1"/>
    <col min="25" max="25" width="4" customWidth="1"/>
    <col min="26" max="27" width="4.140625" customWidth="1"/>
    <col min="28" max="28" width="4.5703125" customWidth="1"/>
    <col min="29" max="29" width="4" customWidth="1"/>
    <col min="30" max="31" width="3.85546875" customWidth="1"/>
    <col min="32" max="32" width="3.7109375" customWidth="1"/>
    <col min="33" max="33" width="4" customWidth="1"/>
    <col min="34" max="34" width="3.85546875" customWidth="1"/>
    <col min="35" max="35" width="3.7109375" customWidth="1"/>
    <col min="36" max="36" width="4.7109375" customWidth="1"/>
    <col min="37" max="38" width="3.28515625" customWidth="1"/>
    <col min="39" max="39" width="3.85546875" customWidth="1"/>
    <col min="40" max="40" width="4.28515625" customWidth="1"/>
    <col min="41" max="41" width="3.42578125" customWidth="1"/>
    <col min="42" max="42" width="3.140625" customWidth="1"/>
    <col min="43" max="43" width="3" customWidth="1"/>
    <col min="44" max="44" width="2.85546875" customWidth="1"/>
    <col min="45" max="46" width="3.140625" customWidth="1"/>
    <col min="47" max="47" width="2.5703125" customWidth="1"/>
    <col min="48" max="48" width="2.7109375" customWidth="1"/>
    <col min="49" max="49" width="3.28515625" customWidth="1"/>
    <col min="50" max="50" width="2.5703125" customWidth="1"/>
    <col min="51" max="51" width="2.85546875" customWidth="1"/>
    <col min="52" max="54" width="2.5703125" customWidth="1"/>
    <col min="55" max="55" width="3" customWidth="1"/>
    <col min="56" max="56" width="3.140625" customWidth="1"/>
    <col min="57" max="57" width="6.5703125" customWidth="1"/>
  </cols>
  <sheetData>
    <row r="1" spans="1:57" x14ac:dyDescent="0.25">
      <c r="A1" s="192" t="s">
        <v>0</v>
      </c>
      <c r="B1" s="192" t="s">
        <v>1</v>
      </c>
      <c r="C1" s="192" t="s">
        <v>2</v>
      </c>
      <c r="D1" s="192" t="s">
        <v>3</v>
      </c>
      <c r="E1" s="3"/>
      <c r="F1" s="181" t="s">
        <v>4</v>
      </c>
      <c r="G1" s="181"/>
      <c r="H1" s="181"/>
      <c r="I1" s="4"/>
      <c r="J1" s="181" t="s">
        <v>5</v>
      </c>
      <c r="K1" s="181"/>
      <c r="L1" s="181"/>
      <c r="M1" s="181"/>
      <c r="N1" s="181" t="s">
        <v>6</v>
      </c>
      <c r="O1" s="181"/>
      <c r="P1" s="181"/>
      <c r="Q1" s="181"/>
      <c r="R1" s="4"/>
      <c r="S1" s="181" t="s">
        <v>7</v>
      </c>
      <c r="T1" s="181"/>
      <c r="U1" s="181"/>
      <c r="V1" s="4"/>
      <c r="W1" s="181" t="s">
        <v>8</v>
      </c>
      <c r="X1" s="181"/>
      <c r="Y1" s="181"/>
      <c r="Z1" s="181"/>
      <c r="AA1" s="4"/>
      <c r="AB1" s="181" t="s">
        <v>9</v>
      </c>
      <c r="AC1" s="181"/>
      <c r="AD1" s="181"/>
      <c r="AE1" s="4"/>
      <c r="AF1" s="181" t="s">
        <v>10</v>
      </c>
      <c r="AG1" s="181"/>
      <c r="AH1" s="181"/>
      <c r="AI1" s="4"/>
      <c r="AJ1" s="181" t="s">
        <v>11</v>
      </c>
      <c r="AK1" s="181"/>
      <c r="AL1" s="181"/>
      <c r="AM1" s="4"/>
      <c r="AN1" s="181" t="s">
        <v>12</v>
      </c>
      <c r="AO1" s="181"/>
      <c r="AP1" s="181"/>
      <c r="AQ1" s="181"/>
      <c r="AR1" s="4"/>
      <c r="AS1" s="181" t="s">
        <v>13</v>
      </c>
      <c r="AT1" s="181"/>
      <c r="AU1" s="181"/>
      <c r="AV1" s="4"/>
      <c r="AW1" s="181" t="s">
        <v>14</v>
      </c>
      <c r="AX1" s="181"/>
      <c r="AY1" s="181"/>
      <c r="AZ1" s="181"/>
      <c r="BA1" s="181" t="s">
        <v>15</v>
      </c>
      <c r="BB1" s="181"/>
      <c r="BC1" s="181"/>
      <c r="BD1" s="181"/>
      <c r="BE1" s="182" t="s">
        <v>37</v>
      </c>
    </row>
    <row r="2" spans="1:57" x14ac:dyDescent="0.25">
      <c r="A2" s="192"/>
      <c r="B2" s="192"/>
      <c r="C2" s="192"/>
      <c r="D2" s="192"/>
      <c r="E2" s="183" t="s">
        <v>16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2"/>
    </row>
    <row r="3" spans="1:57" x14ac:dyDescent="0.25">
      <c r="A3" s="192"/>
      <c r="B3" s="192"/>
      <c r="C3" s="192"/>
      <c r="D3" s="192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182"/>
    </row>
    <row r="4" spans="1:57" x14ac:dyDescent="0.25">
      <c r="A4" s="192"/>
      <c r="B4" s="192"/>
      <c r="C4" s="192"/>
      <c r="D4" s="192"/>
      <c r="E4" s="183" t="s">
        <v>17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2"/>
    </row>
    <row r="5" spans="1:57" x14ac:dyDescent="0.25">
      <c r="A5" s="192"/>
      <c r="B5" s="192"/>
      <c r="C5" s="192"/>
      <c r="D5" s="192"/>
      <c r="E5" s="80">
        <v>1</v>
      </c>
      <c r="F5" s="80">
        <v>2</v>
      </c>
      <c r="G5" s="80">
        <v>3</v>
      </c>
      <c r="H5" s="80">
        <v>4</v>
      </c>
      <c r="I5" s="80">
        <v>5</v>
      </c>
      <c r="J5" s="80">
        <v>6</v>
      </c>
      <c r="K5" s="80">
        <v>7</v>
      </c>
      <c r="L5" s="81">
        <v>8</v>
      </c>
      <c r="M5" s="81">
        <v>9</v>
      </c>
      <c r="N5" s="81">
        <v>10</v>
      </c>
      <c r="O5" s="81">
        <v>11</v>
      </c>
      <c r="P5" s="81">
        <v>12</v>
      </c>
      <c r="Q5" s="81">
        <v>13</v>
      </c>
      <c r="R5" s="81">
        <v>14</v>
      </c>
      <c r="S5" s="81">
        <v>15</v>
      </c>
      <c r="T5" s="81">
        <v>16</v>
      </c>
      <c r="U5" s="81">
        <v>17</v>
      </c>
      <c r="V5" s="81">
        <v>18</v>
      </c>
      <c r="W5" s="81">
        <v>19</v>
      </c>
      <c r="X5" s="81">
        <v>20</v>
      </c>
      <c r="Y5" s="81">
        <v>21</v>
      </c>
      <c r="Z5" s="81">
        <v>22</v>
      </c>
      <c r="AA5" s="84">
        <v>23</v>
      </c>
      <c r="AB5" s="84">
        <v>24</v>
      </c>
      <c r="AC5" s="84">
        <v>25</v>
      </c>
      <c r="AD5" s="81">
        <v>26</v>
      </c>
      <c r="AE5" s="81">
        <v>27</v>
      </c>
      <c r="AF5" s="81">
        <v>28</v>
      </c>
      <c r="AG5" s="81">
        <v>29</v>
      </c>
      <c r="AH5" s="80">
        <v>30</v>
      </c>
      <c r="AI5" s="80">
        <v>31</v>
      </c>
      <c r="AJ5" s="80">
        <v>32</v>
      </c>
      <c r="AK5" s="80">
        <v>33</v>
      </c>
      <c r="AL5" s="81">
        <v>34</v>
      </c>
      <c r="AM5" s="80">
        <v>35</v>
      </c>
      <c r="AN5" s="80">
        <v>36</v>
      </c>
      <c r="AO5" s="80">
        <v>37</v>
      </c>
      <c r="AP5" s="80">
        <v>38</v>
      </c>
      <c r="AQ5" s="80">
        <v>39</v>
      </c>
      <c r="AR5" s="80">
        <v>40</v>
      </c>
      <c r="AS5" s="80">
        <v>41</v>
      </c>
      <c r="AT5" s="80">
        <v>42</v>
      </c>
      <c r="AU5" s="80">
        <v>43</v>
      </c>
      <c r="AV5" s="80">
        <v>44</v>
      </c>
      <c r="AW5" s="80">
        <v>45</v>
      </c>
      <c r="AX5" s="80">
        <v>46</v>
      </c>
      <c r="AY5" s="80">
        <v>47</v>
      </c>
      <c r="AZ5" s="80">
        <v>48</v>
      </c>
      <c r="BA5" s="80">
        <v>49</v>
      </c>
      <c r="BB5" s="80">
        <v>50</v>
      </c>
      <c r="BC5" s="80">
        <v>51</v>
      </c>
      <c r="BD5" s="80">
        <v>52</v>
      </c>
      <c r="BE5" s="182"/>
    </row>
    <row r="6" spans="1:57" x14ac:dyDescent="0.25">
      <c r="A6" s="206" t="s">
        <v>179</v>
      </c>
      <c r="B6" s="205" t="s">
        <v>18</v>
      </c>
      <c r="C6" s="203" t="s">
        <v>19</v>
      </c>
      <c r="D6" s="56" t="s">
        <v>20</v>
      </c>
      <c r="E6" s="24"/>
      <c r="F6" s="24"/>
      <c r="G6" s="24"/>
      <c r="H6" s="24"/>
      <c r="I6" s="24"/>
      <c r="J6" s="24"/>
      <c r="K6" s="22"/>
      <c r="L6" s="5"/>
      <c r="M6" s="5"/>
      <c r="N6" s="5"/>
      <c r="O6" s="5"/>
      <c r="P6" s="5"/>
      <c r="Q6" s="5"/>
      <c r="R6" s="5"/>
      <c r="S6" s="17"/>
      <c r="T6" s="17"/>
      <c r="U6" s="17"/>
      <c r="V6" s="16"/>
      <c r="W6" s="16"/>
      <c r="X6" s="5"/>
      <c r="Y6" s="5"/>
      <c r="Z6" s="5"/>
      <c r="AA6" s="22"/>
      <c r="AB6" s="22"/>
      <c r="AC6" s="5"/>
      <c r="AD6" s="5"/>
      <c r="AE6" s="5"/>
      <c r="AF6" s="5"/>
      <c r="AG6" s="17"/>
      <c r="AH6" s="17"/>
      <c r="AI6" s="17"/>
      <c r="AJ6" s="18"/>
      <c r="AK6" s="18"/>
      <c r="AL6" s="41"/>
      <c r="AM6" s="41"/>
      <c r="AN6" s="41"/>
      <c r="AO6" s="41"/>
      <c r="AP6" s="47"/>
      <c r="AQ6" s="47"/>
      <c r="AR6" s="47"/>
      <c r="AS6" s="47"/>
      <c r="AT6" s="47"/>
      <c r="AU6" s="47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x14ac:dyDescent="0.25">
      <c r="A7" s="206"/>
      <c r="B7" s="205"/>
      <c r="C7" s="203"/>
      <c r="D7" s="56" t="s">
        <v>21</v>
      </c>
      <c r="E7" s="24"/>
      <c r="F7" s="24"/>
      <c r="G7" s="24"/>
      <c r="H7" s="24"/>
      <c r="I7" s="24"/>
      <c r="J7" s="24"/>
      <c r="K7" s="22"/>
      <c r="L7" s="5"/>
      <c r="M7" s="5"/>
      <c r="N7" s="5"/>
      <c r="O7" s="5"/>
      <c r="P7" s="5"/>
      <c r="Q7" s="5"/>
      <c r="R7" s="5"/>
      <c r="S7" s="17"/>
      <c r="T7" s="17"/>
      <c r="U7" s="17"/>
      <c r="V7" s="16"/>
      <c r="W7" s="16"/>
      <c r="X7" s="5"/>
      <c r="Y7" s="5"/>
      <c r="Z7" s="5"/>
      <c r="AA7" s="22"/>
      <c r="AB7" s="22"/>
      <c r="AC7" s="5"/>
      <c r="AD7" s="5"/>
      <c r="AE7" s="5"/>
      <c r="AF7" s="5"/>
      <c r="AG7" s="17"/>
      <c r="AH7" s="17"/>
      <c r="AI7" s="17"/>
      <c r="AJ7" s="18"/>
      <c r="AK7" s="18"/>
      <c r="AL7" s="41"/>
      <c r="AM7" s="41"/>
      <c r="AN7" s="41"/>
      <c r="AO7" s="41"/>
      <c r="AP7" s="47"/>
      <c r="AQ7" s="47"/>
      <c r="AR7" s="47"/>
      <c r="AS7" s="47"/>
      <c r="AT7" s="47"/>
      <c r="AU7" s="47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x14ac:dyDescent="0.25">
      <c r="A8" s="206"/>
      <c r="B8" s="205" t="s">
        <v>23</v>
      </c>
      <c r="C8" s="207" t="s">
        <v>111</v>
      </c>
      <c r="D8" s="56" t="s">
        <v>20</v>
      </c>
      <c r="E8" s="24"/>
      <c r="F8" s="24"/>
      <c r="G8" s="24"/>
      <c r="H8" s="24"/>
      <c r="I8" s="24"/>
      <c r="J8" s="24"/>
      <c r="K8" s="22"/>
      <c r="L8" s="5"/>
      <c r="M8" s="5"/>
      <c r="N8" s="5"/>
      <c r="O8" s="5"/>
      <c r="P8" s="5"/>
      <c r="Q8" s="5"/>
      <c r="R8" s="5"/>
      <c r="S8" s="17"/>
      <c r="T8" s="17"/>
      <c r="U8" s="17"/>
      <c r="V8" s="16"/>
      <c r="W8" s="16"/>
      <c r="X8" s="5"/>
      <c r="Y8" s="5"/>
      <c r="Z8" s="5"/>
      <c r="AA8" s="22"/>
      <c r="AB8" s="22"/>
      <c r="AC8" s="5"/>
      <c r="AD8" s="5"/>
      <c r="AE8" s="5"/>
      <c r="AF8" s="5"/>
      <c r="AG8" s="17"/>
      <c r="AH8" s="17"/>
      <c r="AI8" s="17"/>
      <c r="AJ8" s="18"/>
      <c r="AK8" s="18"/>
      <c r="AL8" s="41"/>
      <c r="AM8" s="41"/>
      <c r="AN8" s="41"/>
      <c r="AO8" s="41"/>
      <c r="AP8" s="47"/>
      <c r="AQ8" s="47"/>
      <c r="AR8" s="47"/>
      <c r="AS8" s="47"/>
      <c r="AT8" s="47"/>
      <c r="AU8" s="47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x14ac:dyDescent="0.25">
      <c r="A9" s="206"/>
      <c r="B9" s="205"/>
      <c r="C9" s="203"/>
      <c r="D9" s="57" t="s">
        <v>21</v>
      </c>
      <c r="E9" s="97"/>
      <c r="F9" s="97"/>
      <c r="G9" s="97"/>
      <c r="H9" s="97"/>
      <c r="I9" s="97"/>
      <c r="J9" s="97"/>
      <c r="K9" s="79"/>
      <c r="L9" s="43"/>
      <c r="M9" s="43"/>
      <c r="N9" s="43"/>
      <c r="O9" s="43"/>
      <c r="P9" s="43"/>
      <c r="Q9" s="43"/>
      <c r="R9" s="43"/>
      <c r="S9" s="46"/>
      <c r="T9" s="46"/>
      <c r="U9" s="46"/>
      <c r="V9" s="45"/>
      <c r="W9" s="45"/>
      <c r="X9" s="43"/>
      <c r="Y9" s="43"/>
      <c r="Z9" s="43"/>
      <c r="AA9" s="79"/>
      <c r="AB9" s="79"/>
      <c r="AC9" s="43"/>
      <c r="AD9" s="43"/>
      <c r="AE9" s="43"/>
      <c r="AF9" s="43"/>
      <c r="AG9" s="46"/>
      <c r="AH9" s="46"/>
      <c r="AI9" s="46"/>
      <c r="AJ9" s="44"/>
      <c r="AK9" s="44"/>
      <c r="AL9" s="42"/>
      <c r="AM9" s="42"/>
      <c r="AN9" s="42"/>
      <c r="AO9" s="42"/>
      <c r="AP9" s="48"/>
      <c r="AQ9" s="48"/>
      <c r="AR9" s="48"/>
      <c r="AS9" s="48"/>
      <c r="AT9" s="48"/>
      <c r="AU9" s="48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206"/>
      <c r="B10" s="210" t="s">
        <v>46</v>
      </c>
      <c r="C10" s="176" t="s">
        <v>157</v>
      </c>
      <c r="D10" s="58" t="s">
        <v>20</v>
      </c>
      <c r="E10" s="24"/>
      <c r="F10" s="24"/>
      <c r="G10" s="24"/>
      <c r="H10" s="24"/>
      <c r="I10" s="24"/>
      <c r="J10" s="24"/>
      <c r="K10" s="149">
        <v>2</v>
      </c>
      <c r="L10" s="135">
        <v>2</v>
      </c>
      <c r="M10" s="135">
        <v>2</v>
      </c>
      <c r="N10" s="135">
        <v>2</v>
      </c>
      <c r="O10" s="135">
        <v>2</v>
      </c>
      <c r="P10" s="135">
        <v>2</v>
      </c>
      <c r="Q10" s="135">
        <v>2</v>
      </c>
      <c r="R10" s="135">
        <v>2</v>
      </c>
      <c r="S10" s="34"/>
      <c r="T10" s="34"/>
      <c r="U10" s="34"/>
      <c r="V10" s="95">
        <f>K10+L10+M10+N10+O10+P10+Q10+R10+S10+T10+U10</f>
        <v>16</v>
      </c>
      <c r="W10" s="50"/>
      <c r="X10" s="135">
        <v>2</v>
      </c>
      <c r="Y10" s="135">
        <v>2</v>
      </c>
      <c r="Z10" s="135">
        <v>2</v>
      </c>
      <c r="AA10" s="135">
        <v>2</v>
      </c>
      <c r="AB10" s="135">
        <v>2</v>
      </c>
      <c r="AC10" s="135">
        <v>2</v>
      </c>
      <c r="AD10" s="135">
        <v>2</v>
      </c>
      <c r="AE10" s="135">
        <v>2</v>
      </c>
      <c r="AF10" s="135">
        <v>2</v>
      </c>
      <c r="AG10" s="34"/>
      <c r="AH10" s="34"/>
      <c r="AI10" s="34"/>
      <c r="AJ10" s="101">
        <f>X10+Y10+Z10+AA10+AB10+AC10+AD10+AE10+AF10+AG10+AH10+AI10</f>
        <v>18</v>
      </c>
      <c r="AK10" s="18"/>
      <c r="AL10" s="98"/>
      <c r="AM10" s="98"/>
      <c r="AN10" s="41"/>
      <c r="AO10" s="99"/>
      <c r="AP10" s="47"/>
      <c r="AQ10" s="47"/>
      <c r="AR10" s="47"/>
      <c r="AS10" s="47"/>
      <c r="AT10" s="47"/>
      <c r="AU10" s="47"/>
      <c r="AV10" s="5"/>
      <c r="AW10" s="5"/>
      <c r="AX10" s="5"/>
      <c r="AY10" s="5"/>
      <c r="AZ10" s="5"/>
      <c r="BA10" s="5"/>
      <c r="BB10" s="5"/>
      <c r="BC10" s="5"/>
      <c r="BD10" s="5"/>
      <c r="BE10" s="96">
        <f>V10+AJ10</f>
        <v>34</v>
      </c>
    </row>
    <row r="11" spans="1:57" x14ac:dyDescent="0.25">
      <c r="A11" s="206"/>
      <c r="B11" s="210"/>
      <c r="C11" s="179"/>
      <c r="D11" s="58" t="s">
        <v>21</v>
      </c>
      <c r="E11" s="24"/>
      <c r="F11" s="24"/>
      <c r="G11" s="24"/>
      <c r="H11" s="24"/>
      <c r="I11" s="24"/>
      <c r="J11" s="24"/>
      <c r="K11" s="132"/>
      <c r="L11" s="132"/>
      <c r="M11" s="132"/>
      <c r="N11" s="132"/>
      <c r="O11" s="132"/>
      <c r="P11" s="132"/>
      <c r="Q11" s="132"/>
      <c r="R11" s="132"/>
      <c r="S11" s="46"/>
      <c r="T11" s="46"/>
      <c r="U11" s="46"/>
      <c r="V11" s="95">
        <f t="shared" ref="V11:V48" si="0">K11+L11+M11+N11+O11+P11+Q11+R11+S11+T11+U11</f>
        <v>0</v>
      </c>
      <c r="W11" s="61"/>
      <c r="X11" s="65"/>
      <c r="Y11" s="65"/>
      <c r="Z11" s="65"/>
      <c r="AA11" s="65"/>
      <c r="AB11" s="65"/>
      <c r="AC11" s="65"/>
      <c r="AD11" s="65"/>
      <c r="AE11" s="65"/>
      <c r="AF11" s="65"/>
      <c r="AG11" s="103"/>
      <c r="AH11" s="103"/>
      <c r="AI11" s="103"/>
      <c r="AJ11" s="101">
        <f t="shared" ref="AJ11:AJ48" si="1">X11+Y11+Z11+AA11+AB11+AC11+AD11+AE11+AF11+AG11+AH11+AI11</f>
        <v>0</v>
      </c>
      <c r="AK11" s="44"/>
      <c r="AL11" s="42"/>
      <c r="AM11" s="42"/>
      <c r="AN11" s="42"/>
      <c r="AO11" s="100"/>
      <c r="AP11" s="48"/>
      <c r="AQ11" s="48"/>
      <c r="AR11" s="48"/>
      <c r="AS11" s="48"/>
      <c r="AT11" s="48"/>
      <c r="AU11" s="48"/>
      <c r="AV11" s="43"/>
      <c r="AW11" s="43"/>
      <c r="AX11" s="43"/>
      <c r="AY11" s="43"/>
      <c r="AZ11" s="43"/>
      <c r="BA11" s="43"/>
      <c r="BB11" s="43"/>
      <c r="BC11" s="43"/>
      <c r="BD11" s="43"/>
      <c r="BE11" s="96">
        <f t="shared" ref="BE11:BE48" si="2">V11+AJ11</f>
        <v>0</v>
      </c>
    </row>
    <row r="12" spans="1:57" x14ac:dyDescent="0.25">
      <c r="A12" s="206"/>
      <c r="B12" s="210" t="s">
        <v>47</v>
      </c>
      <c r="C12" s="176" t="s">
        <v>104</v>
      </c>
      <c r="D12" s="58" t="s">
        <v>20</v>
      </c>
      <c r="E12" s="24"/>
      <c r="F12" s="24"/>
      <c r="G12" s="24"/>
      <c r="H12" s="24"/>
      <c r="I12" s="24"/>
      <c r="J12" s="24"/>
      <c r="K12" s="149">
        <v>2</v>
      </c>
      <c r="L12" s="135">
        <v>2</v>
      </c>
      <c r="M12" s="135">
        <v>2</v>
      </c>
      <c r="N12" s="135">
        <v>2</v>
      </c>
      <c r="O12" s="135">
        <v>2</v>
      </c>
      <c r="P12" s="135">
        <v>2</v>
      </c>
      <c r="Q12" s="135">
        <v>2</v>
      </c>
      <c r="R12" s="135">
        <v>2</v>
      </c>
      <c r="S12" s="34"/>
      <c r="T12" s="34"/>
      <c r="U12" s="34"/>
      <c r="V12" s="95">
        <f t="shared" si="0"/>
        <v>16</v>
      </c>
      <c r="W12" s="50"/>
      <c r="X12" s="135">
        <v>2</v>
      </c>
      <c r="Y12" s="135">
        <v>2</v>
      </c>
      <c r="Z12" s="135">
        <v>2</v>
      </c>
      <c r="AA12" s="135">
        <v>2</v>
      </c>
      <c r="AB12" s="135">
        <v>2</v>
      </c>
      <c r="AC12" s="135">
        <v>2</v>
      </c>
      <c r="AD12" s="135">
        <v>2</v>
      </c>
      <c r="AE12" s="135">
        <v>2</v>
      </c>
      <c r="AF12" s="135">
        <v>2</v>
      </c>
      <c r="AG12" s="34"/>
      <c r="AH12" s="34"/>
      <c r="AI12" s="34"/>
      <c r="AJ12" s="101">
        <f t="shared" si="1"/>
        <v>18</v>
      </c>
      <c r="AK12" s="18"/>
      <c r="AL12" s="98"/>
      <c r="AM12" s="98"/>
      <c r="AN12" s="41"/>
      <c r="AO12" s="99"/>
      <c r="AP12" s="47"/>
      <c r="AQ12" s="47"/>
      <c r="AR12" s="47"/>
      <c r="AS12" s="47"/>
      <c r="AT12" s="47"/>
      <c r="AU12" s="47"/>
      <c r="AV12" s="5"/>
      <c r="AW12" s="5"/>
      <c r="AX12" s="5"/>
      <c r="AY12" s="5"/>
      <c r="AZ12" s="5"/>
      <c r="BA12" s="5"/>
      <c r="BB12" s="5"/>
      <c r="BC12" s="5"/>
      <c r="BD12" s="5"/>
      <c r="BE12" s="96">
        <f t="shared" si="2"/>
        <v>34</v>
      </c>
    </row>
    <row r="13" spans="1:57" x14ac:dyDescent="0.25">
      <c r="A13" s="206"/>
      <c r="B13" s="210"/>
      <c r="C13" s="179"/>
      <c r="D13" s="59" t="s">
        <v>21</v>
      </c>
      <c r="E13" s="24"/>
      <c r="F13" s="24"/>
      <c r="G13" s="24"/>
      <c r="H13" s="24"/>
      <c r="I13" s="24"/>
      <c r="J13" s="24"/>
      <c r="K13" s="132"/>
      <c r="L13" s="132"/>
      <c r="M13" s="132"/>
      <c r="N13" s="132"/>
      <c r="O13" s="132"/>
      <c r="P13" s="132"/>
      <c r="Q13" s="132"/>
      <c r="R13" s="132"/>
      <c r="S13" s="46"/>
      <c r="T13" s="46"/>
      <c r="U13" s="46"/>
      <c r="V13" s="95">
        <f t="shared" si="0"/>
        <v>0</v>
      </c>
      <c r="W13" s="61"/>
      <c r="X13" s="65"/>
      <c r="Y13" s="65"/>
      <c r="Z13" s="65"/>
      <c r="AA13" s="65"/>
      <c r="AB13" s="65"/>
      <c r="AC13" s="65"/>
      <c r="AD13" s="65"/>
      <c r="AE13" s="65"/>
      <c r="AF13" s="65"/>
      <c r="AG13" s="103"/>
      <c r="AH13" s="103"/>
      <c r="AI13" s="103"/>
      <c r="AJ13" s="101">
        <f t="shared" si="1"/>
        <v>0</v>
      </c>
      <c r="AK13" s="44"/>
      <c r="AL13" s="42"/>
      <c r="AM13" s="42"/>
      <c r="AN13" s="42"/>
      <c r="AO13" s="100"/>
      <c r="AP13" s="48"/>
      <c r="AQ13" s="48"/>
      <c r="AR13" s="48"/>
      <c r="AS13" s="48"/>
      <c r="AT13" s="48"/>
      <c r="AU13" s="48"/>
      <c r="AV13" s="43"/>
      <c r="AW13" s="43"/>
      <c r="AX13" s="43"/>
      <c r="AY13" s="43"/>
      <c r="AZ13" s="43"/>
      <c r="BA13" s="43"/>
      <c r="BB13" s="43"/>
      <c r="BC13" s="43"/>
      <c r="BD13" s="43"/>
      <c r="BE13" s="96">
        <f t="shared" si="2"/>
        <v>0</v>
      </c>
    </row>
    <row r="14" spans="1:57" x14ac:dyDescent="0.25">
      <c r="A14" s="206"/>
      <c r="B14" s="205" t="s">
        <v>24</v>
      </c>
      <c r="C14" s="203" t="s">
        <v>112</v>
      </c>
      <c r="D14" s="56" t="s">
        <v>20</v>
      </c>
      <c r="E14" s="24"/>
      <c r="F14" s="24"/>
      <c r="G14" s="24"/>
      <c r="H14" s="24"/>
      <c r="I14" s="24"/>
      <c r="J14" s="24"/>
      <c r="K14" s="130"/>
      <c r="L14" s="53"/>
      <c r="M14" s="53"/>
      <c r="N14" s="53"/>
      <c r="O14" s="53"/>
      <c r="P14" s="53"/>
      <c r="Q14" s="53"/>
      <c r="R14" s="53"/>
      <c r="S14" s="34"/>
      <c r="T14" s="34"/>
      <c r="U14" s="34"/>
      <c r="V14" s="95"/>
      <c r="W14" s="50"/>
      <c r="X14" s="53"/>
      <c r="Y14" s="53"/>
      <c r="Z14" s="53"/>
      <c r="AA14" s="53"/>
      <c r="AB14" s="53"/>
      <c r="AC14" s="53"/>
      <c r="AD14" s="53"/>
      <c r="AE14" s="53"/>
      <c r="AF14" s="53"/>
      <c r="AG14" s="34"/>
      <c r="AH14" s="34"/>
      <c r="AI14" s="34"/>
      <c r="AJ14" s="101"/>
      <c r="AK14" s="18"/>
      <c r="AL14" s="41"/>
      <c r="AM14" s="41"/>
      <c r="AN14" s="41"/>
      <c r="AO14" s="41"/>
      <c r="AP14" s="47"/>
      <c r="AQ14" s="47"/>
      <c r="AR14" s="47"/>
      <c r="AS14" s="47"/>
      <c r="AT14" s="47"/>
      <c r="AU14" s="47"/>
      <c r="AV14" s="5"/>
      <c r="AW14" s="5"/>
      <c r="AX14" s="5"/>
      <c r="AY14" s="5"/>
      <c r="AZ14" s="5"/>
      <c r="BA14" s="5"/>
      <c r="BB14" s="5"/>
      <c r="BC14" s="5"/>
      <c r="BD14" s="5"/>
      <c r="BE14" s="96"/>
    </row>
    <row r="15" spans="1:57" ht="27" customHeight="1" x14ac:dyDescent="0.25">
      <c r="A15" s="206"/>
      <c r="B15" s="205"/>
      <c r="C15" s="203"/>
      <c r="D15" s="56" t="s">
        <v>21</v>
      </c>
      <c r="E15" s="24"/>
      <c r="F15" s="24"/>
      <c r="G15" s="24"/>
      <c r="H15" s="24"/>
      <c r="I15" s="24"/>
      <c r="J15" s="24"/>
      <c r="K15" s="130"/>
      <c r="L15" s="53"/>
      <c r="M15" s="53"/>
      <c r="N15" s="53"/>
      <c r="O15" s="53"/>
      <c r="P15" s="53"/>
      <c r="Q15" s="53"/>
      <c r="R15" s="53"/>
      <c r="S15" s="34"/>
      <c r="T15" s="34"/>
      <c r="U15" s="34"/>
      <c r="V15" s="95"/>
      <c r="W15" s="50"/>
      <c r="X15" s="53"/>
      <c r="Y15" s="53"/>
      <c r="Z15" s="53"/>
      <c r="AA15" s="53"/>
      <c r="AB15" s="53"/>
      <c r="AC15" s="53"/>
      <c r="AD15" s="53"/>
      <c r="AE15" s="53"/>
      <c r="AF15" s="53"/>
      <c r="AG15" s="34"/>
      <c r="AH15" s="34"/>
      <c r="AI15" s="34"/>
      <c r="AJ15" s="101"/>
      <c r="AK15" s="18"/>
      <c r="AL15" s="41"/>
      <c r="AM15" s="41"/>
      <c r="AN15" s="41"/>
      <c r="AO15" s="41"/>
      <c r="AP15" s="47"/>
      <c r="AQ15" s="47"/>
      <c r="AR15" s="47"/>
      <c r="AS15" s="47"/>
      <c r="AT15" s="47"/>
      <c r="AU15" s="47"/>
      <c r="AV15" s="5"/>
      <c r="AW15" s="5"/>
      <c r="AX15" s="5"/>
      <c r="AY15" s="5"/>
      <c r="AZ15" s="5"/>
      <c r="BA15" s="5"/>
      <c r="BB15" s="5"/>
      <c r="BC15" s="5"/>
      <c r="BD15" s="5"/>
      <c r="BE15" s="96"/>
    </row>
    <row r="16" spans="1:57" x14ac:dyDescent="0.25">
      <c r="A16" s="206"/>
      <c r="B16" s="205" t="s">
        <v>25</v>
      </c>
      <c r="C16" s="203" t="s">
        <v>105</v>
      </c>
      <c r="D16" s="56" t="s">
        <v>20</v>
      </c>
      <c r="E16" s="24"/>
      <c r="F16" s="24"/>
      <c r="G16" s="24"/>
      <c r="H16" s="24"/>
      <c r="I16" s="24"/>
      <c r="J16" s="24"/>
      <c r="K16" s="130"/>
      <c r="L16" s="53"/>
      <c r="M16" s="53"/>
      <c r="N16" s="53"/>
      <c r="O16" s="53"/>
      <c r="P16" s="53"/>
      <c r="Q16" s="53"/>
      <c r="R16" s="53"/>
      <c r="S16" s="34"/>
      <c r="T16" s="34"/>
      <c r="U16" s="34"/>
      <c r="V16" s="95"/>
      <c r="W16" s="50"/>
      <c r="X16" s="53"/>
      <c r="Y16" s="53"/>
      <c r="Z16" s="53"/>
      <c r="AA16" s="53"/>
      <c r="AB16" s="53"/>
      <c r="AC16" s="53"/>
      <c r="AD16" s="53"/>
      <c r="AE16" s="53"/>
      <c r="AF16" s="53"/>
      <c r="AG16" s="34"/>
      <c r="AH16" s="34"/>
      <c r="AI16" s="34"/>
      <c r="AJ16" s="101"/>
      <c r="AK16" s="18"/>
      <c r="AL16" s="41"/>
      <c r="AM16" s="41"/>
      <c r="AN16" s="41"/>
      <c r="AO16" s="41"/>
      <c r="AP16" s="47"/>
      <c r="AQ16" s="47"/>
      <c r="AR16" s="47"/>
      <c r="AS16" s="47"/>
      <c r="AT16" s="47"/>
      <c r="AU16" s="47"/>
      <c r="AV16" s="5"/>
      <c r="AW16" s="5"/>
      <c r="AX16" s="5"/>
      <c r="AY16" s="5"/>
      <c r="AZ16" s="5"/>
      <c r="BA16" s="5"/>
      <c r="BB16" s="5"/>
      <c r="BC16" s="5"/>
      <c r="BD16" s="5"/>
      <c r="BE16" s="96"/>
    </row>
    <row r="17" spans="1:57" x14ac:dyDescent="0.25">
      <c r="A17" s="206"/>
      <c r="B17" s="205"/>
      <c r="C17" s="203"/>
      <c r="D17" s="56" t="s">
        <v>21</v>
      </c>
      <c r="E17" s="24"/>
      <c r="F17" s="24"/>
      <c r="G17" s="24"/>
      <c r="H17" s="24"/>
      <c r="I17" s="24"/>
      <c r="J17" s="24"/>
      <c r="K17" s="130"/>
      <c r="L17" s="53"/>
      <c r="M17" s="53"/>
      <c r="N17" s="53"/>
      <c r="O17" s="53"/>
      <c r="P17" s="53"/>
      <c r="Q17" s="53"/>
      <c r="R17" s="53"/>
      <c r="S17" s="34"/>
      <c r="T17" s="34"/>
      <c r="U17" s="34"/>
      <c r="V17" s="95"/>
      <c r="W17" s="50"/>
      <c r="X17" s="53"/>
      <c r="Y17" s="53"/>
      <c r="Z17" s="53"/>
      <c r="AA17" s="53"/>
      <c r="AB17" s="53"/>
      <c r="AC17" s="53"/>
      <c r="AD17" s="53"/>
      <c r="AE17" s="53"/>
      <c r="AF17" s="53"/>
      <c r="AG17" s="34"/>
      <c r="AH17" s="34"/>
      <c r="AI17" s="34"/>
      <c r="AJ17" s="101"/>
      <c r="AK17" s="18"/>
      <c r="AL17" s="41"/>
      <c r="AM17" s="41"/>
      <c r="AN17" s="41"/>
      <c r="AO17" s="41"/>
      <c r="AP17" s="47"/>
      <c r="AQ17" s="47"/>
      <c r="AR17" s="47"/>
      <c r="AS17" s="47"/>
      <c r="AT17" s="47"/>
      <c r="AU17" s="47"/>
      <c r="AV17" s="5"/>
      <c r="AW17" s="5"/>
      <c r="AX17" s="5"/>
      <c r="AY17" s="5"/>
      <c r="AZ17" s="5"/>
      <c r="BA17" s="5"/>
      <c r="BB17" s="5"/>
      <c r="BC17" s="5"/>
      <c r="BD17" s="5"/>
      <c r="BE17" s="96"/>
    </row>
    <row r="18" spans="1:57" x14ac:dyDescent="0.25">
      <c r="A18" s="206"/>
      <c r="B18" s="185" t="s">
        <v>60</v>
      </c>
      <c r="C18" s="186" t="s">
        <v>158</v>
      </c>
      <c r="D18" s="58" t="s">
        <v>20</v>
      </c>
      <c r="E18" s="24"/>
      <c r="F18" s="24"/>
      <c r="G18" s="24"/>
      <c r="H18" s="24"/>
      <c r="I18" s="24"/>
      <c r="J18" s="24"/>
      <c r="K18" s="130"/>
      <c r="L18" s="130"/>
      <c r="M18" s="130"/>
      <c r="N18" s="130"/>
      <c r="O18" s="130"/>
      <c r="P18" s="130"/>
      <c r="Q18" s="130"/>
      <c r="R18" s="130"/>
      <c r="S18" s="17"/>
      <c r="T18" s="17"/>
      <c r="U18" s="17"/>
      <c r="V18" s="95"/>
      <c r="W18" s="50"/>
      <c r="X18" s="135">
        <v>4</v>
      </c>
      <c r="Y18" s="135">
        <v>4</v>
      </c>
      <c r="Z18" s="135">
        <v>4</v>
      </c>
      <c r="AA18" s="135">
        <v>4</v>
      </c>
      <c r="AB18" s="135">
        <v>4</v>
      </c>
      <c r="AC18" s="135">
        <v>4</v>
      </c>
      <c r="AD18" s="135">
        <v>4</v>
      </c>
      <c r="AE18" s="135">
        <v>2</v>
      </c>
      <c r="AF18" s="135">
        <v>4</v>
      </c>
      <c r="AG18" s="34"/>
      <c r="AH18" s="34"/>
      <c r="AI18" s="34"/>
      <c r="AJ18" s="101">
        <f t="shared" si="1"/>
        <v>34</v>
      </c>
      <c r="AK18" s="18"/>
      <c r="AL18" s="98"/>
      <c r="AM18" s="98"/>
      <c r="AN18" s="41"/>
      <c r="AO18" s="99"/>
      <c r="AP18" s="47"/>
      <c r="AQ18" s="47"/>
      <c r="AR18" s="47"/>
      <c r="AS18" s="47"/>
      <c r="AT18" s="47"/>
      <c r="AU18" s="47"/>
      <c r="AV18" s="5"/>
      <c r="AW18" s="5"/>
      <c r="AX18" s="5"/>
      <c r="AY18" s="5"/>
      <c r="AZ18" s="5"/>
      <c r="BA18" s="5"/>
      <c r="BB18" s="5"/>
      <c r="BC18" s="5"/>
      <c r="BD18" s="5"/>
      <c r="BE18" s="96">
        <f t="shared" si="2"/>
        <v>34</v>
      </c>
    </row>
    <row r="19" spans="1:57" x14ac:dyDescent="0.25">
      <c r="A19" s="206"/>
      <c r="B19" s="185"/>
      <c r="C19" s="186"/>
      <c r="D19" s="58" t="s">
        <v>21</v>
      </c>
      <c r="E19" s="24"/>
      <c r="F19" s="24"/>
      <c r="G19" s="24"/>
      <c r="H19" s="24"/>
      <c r="I19" s="24"/>
      <c r="J19" s="24"/>
      <c r="K19" s="132"/>
      <c r="L19" s="132"/>
      <c r="M19" s="132"/>
      <c r="N19" s="132"/>
      <c r="O19" s="132"/>
      <c r="P19" s="132"/>
      <c r="Q19" s="132"/>
      <c r="R19" s="132"/>
      <c r="S19" s="46"/>
      <c r="T19" s="46"/>
      <c r="U19" s="46"/>
      <c r="V19" s="95"/>
      <c r="W19" s="50"/>
      <c r="X19" s="65"/>
      <c r="Y19" s="65"/>
      <c r="Z19" s="65"/>
      <c r="AA19" s="65"/>
      <c r="AB19" s="65"/>
      <c r="AC19" s="65"/>
      <c r="AD19" s="65"/>
      <c r="AE19" s="65">
        <v>2</v>
      </c>
      <c r="AF19" s="65"/>
      <c r="AG19" s="103"/>
      <c r="AH19" s="103"/>
      <c r="AI19" s="103"/>
      <c r="AJ19" s="101">
        <f t="shared" si="1"/>
        <v>2</v>
      </c>
      <c r="AK19" s="44"/>
      <c r="AL19" s="42"/>
      <c r="AM19" s="42"/>
      <c r="AN19" s="42"/>
      <c r="AO19" s="100"/>
      <c r="AP19" s="48"/>
      <c r="AQ19" s="48"/>
      <c r="AR19" s="48"/>
      <c r="AS19" s="48"/>
      <c r="AT19" s="48"/>
      <c r="AU19" s="48"/>
      <c r="AV19" s="43"/>
      <c r="AW19" s="43"/>
      <c r="AX19" s="43"/>
      <c r="AY19" s="43"/>
      <c r="AZ19" s="43"/>
      <c r="BA19" s="43"/>
      <c r="BB19" s="43"/>
      <c r="BC19" s="43"/>
      <c r="BD19" s="43"/>
      <c r="BE19" s="96">
        <f t="shared" si="2"/>
        <v>2</v>
      </c>
    </row>
    <row r="20" spans="1:57" x14ac:dyDescent="0.25">
      <c r="A20" s="206"/>
      <c r="B20" s="187" t="s">
        <v>159</v>
      </c>
      <c r="C20" s="176" t="s">
        <v>145</v>
      </c>
      <c r="D20" s="58" t="s">
        <v>20</v>
      </c>
      <c r="E20" s="24"/>
      <c r="F20" s="24"/>
      <c r="G20" s="24"/>
      <c r="H20" s="24"/>
      <c r="I20" s="24"/>
      <c r="J20" s="24"/>
      <c r="K20" s="130"/>
      <c r="L20" s="130"/>
      <c r="M20" s="130"/>
      <c r="N20" s="130"/>
      <c r="O20" s="130"/>
      <c r="P20" s="130"/>
      <c r="Q20" s="130"/>
      <c r="R20" s="130"/>
      <c r="S20" s="17"/>
      <c r="T20" s="17"/>
      <c r="U20" s="17"/>
      <c r="V20" s="95"/>
      <c r="W20" s="50"/>
      <c r="X20" s="135">
        <v>4</v>
      </c>
      <c r="Y20" s="135">
        <v>4</v>
      </c>
      <c r="Z20" s="135">
        <v>4</v>
      </c>
      <c r="AA20" s="135">
        <v>4</v>
      </c>
      <c r="AB20" s="135">
        <v>4</v>
      </c>
      <c r="AC20" s="135">
        <v>4</v>
      </c>
      <c r="AD20" s="135">
        <v>2</v>
      </c>
      <c r="AE20" s="135">
        <v>4</v>
      </c>
      <c r="AF20" s="135">
        <v>4</v>
      </c>
      <c r="AG20" s="34"/>
      <c r="AH20" s="34"/>
      <c r="AI20" s="34"/>
      <c r="AJ20" s="101">
        <f t="shared" si="1"/>
        <v>34</v>
      </c>
      <c r="AK20" s="18"/>
      <c r="AL20" s="98"/>
      <c r="AM20" s="98"/>
      <c r="AN20" s="41"/>
      <c r="AO20" s="99"/>
      <c r="AP20" s="48"/>
      <c r="AQ20" s="48"/>
      <c r="AR20" s="48"/>
      <c r="AS20" s="48"/>
      <c r="AT20" s="48"/>
      <c r="AU20" s="48"/>
      <c r="AV20" s="43"/>
      <c r="AW20" s="43"/>
      <c r="AX20" s="43"/>
      <c r="AY20" s="43"/>
      <c r="AZ20" s="43"/>
      <c r="BA20" s="43"/>
      <c r="BB20" s="43"/>
      <c r="BC20" s="43"/>
      <c r="BD20" s="43"/>
      <c r="BE20" s="96">
        <f t="shared" si="2"/>
        <v>34</v>
      </c>
    </row>
    <row r="21" spans="1:57" x14ac:dyDescent="0.25">
      <c r="A21" s="206"/>
      <c r="B21" s="226"/>
      <c r="C21" s="179"/>
      <c r="D21" s="58" t="s">
        <v>21</v>
      </c>
      <c r="E21" s="24"/>
      <c r="F21" s="24"/>
      <c r="G21" s="24"/>
      <c r="H21" s="24"/>
      <c r="I21" s="24"/>
      <c r="J21" s="24"/>
      <c r="K21" s="65"/>
      <c r="L21" s="65"/>
      <c r="M21" s="65"/>
      <c r="N21" s="65"/>
      <c r="O21" s="65"/>
      <c r="P21" s="65"/>
      <c r="Q21" s="65"/>
      <c r="R21" s="65"/>
      <c r="S21" s="103"/>
      <c r="T21" s="103"/>
      <c r="U21" s="103"/>
      <c r="V21" s="95"/>
      <c r="W21" s="61"/>
      <c r="X21" s="65"/>
      <c r="Y21" s="65"/>
      <c r="Z21" s="65"/>
      <c r="AA21" s="65"/>
      <c r="AB21" s="65"/>
      <c r="AC21" s="65"/>
      <c r="AD21" s="65">
        <v>2</v>
      </c>
      <c r="AE21" s="65"/>
      <c r="AF21" s="65"/>
      <c r="AG21" s="103"/>
      <c r="AH21" s="103"/>
      <c r="AI21" s="103"/>
      <c r="AJ21" s="101">
        <f t="shared" si="1"/>
        <v>2</v>
      </c>
      <c r="AK21" s="44"/>
      <c r="AL21" s="42"/>
      <c r="AM21" s="42"/>
      <c r="AN21" s="42"/>
      <c r="AO21" s="100"/>
      <c r="AP21" s="48"/>
      <c r="AQ21" s="48"/>
      <c r="AR21" s="48"/>
      <c r="AS21" s="48"/>
      <c r="AT21" s="48"/>
      <c r="AU21" s="48"/>
      <c r="AV21" s="43"/>
      <c r="AW21" s="43"/>
      <c r="AX21" s="43"/>
      <c r="AY21" s="43"/>
      <c r="AZ21" s="43"/>
      <c r="BA21" s="43"/>
      <c r="BB21" s="43"/>
      <c r="BC21" s="43"/>
      <c r="BD21" s="43"/>
      <c r="BE21" s="96">
        <f t="shared" si="2"/>
        <v>2</v>
      </c>
    </row>
    <row r="22" spans="1:57" x14ac:dyDescent="0.25">
      <c r="A22" s="206"/>
      <c r="B22" s="205" t="s">
        <v>27</v>
      </c>
      <c r="C22" s="203" t="s">
        <v>147</v>
      </c>
      <c r="D22" s="56" t="s">
        <v>20</v>
      </c>
      <c r="E22" s="24"/>
      <c r="F22" s="24"/>
      <c r="G22" s="24"/>
      <c r="H22" s="24"/>
      <c r="I22" s="24"/>
      <c r="J22" s="24"/>
      <c r="K22" s="130"/>
      <c r="L22" s="53"/>
      <c r="M22" s="53"/>
      <c r="N22" s="53"/>
      <c r="O22" s="53"/>
      <c r="P22" s="53"/>
      <c r="Q22" s="53"/>
      <c r="R22" s="53"/>
      <c r="S22" s="34"/>
      <c r="T22" s="34"/>
      <c r="U22" s="34"/>
      <c r="V22" s="95"/>
      <c r="W22" s="50"/>
      <c r="X22" s="53"/>
      <c r="Y22" s="53"/>
      <c r="Z22" s="53"/>
      <c r="AA22" s="53"/>
      <c r="AB22" s="53"/>
      <c r="AC22" s="53"/>
      <c r="AD22" s="53"/>
      <c r="AE22" s="53"/>
      <c r="AF22" s="53"/>
      <c r="AG22" s="34"/>
      <c r="AH22" s="34"/>
      <c r="AI22" s="34"/>
      <c r="AJ22" s="101"/>
      <c r="AK22" s="18"/>
      <c r="AL22" s="41"/>
      <c r="AM22" s="41"/>
      <c r="AN22" s="41"/>
      <c r="AO22" s="41"/>
      <c r="AP22" s="47"/>
      <c r="AQ22" s="47"/>
      <c r="AR22" s="47"/>
      <c r="AS22" s="47"/>
      <c r="AT22" s="47"/>
      <c r="AU22" s="47"/>
      <c r="AV22" s="5"/>
      <c r="AW22" s="5"/>
      <c r="AX22" s="5"/>
      <c r="AY22" s="5"/>
      <c r="AZ22" s="5"/>
      <c r="BA22" s="5"/>
      <c r="BB22" s="5"/>
      <c r="BC22" s="5"/>
      <c r="BD22" s="5"/>
      <c r="BE22" s="96"/>
    </row>
    <row r="23" spans="1:57" x14ac:dyDescent="0.25">
      <c r="A23" s="206"/>
      <c r="B23" s="205"/>
      <c r="C23" s="203"/>
      <c r="D23" s="56" t="s">
        <v>21</v>
      </c>
      <c r="E23" s="24"/>
      <c r="F23" s="24"/>
      <c r="G23" s="24"/>
      <c r="H23" s="24"/>
      <c r="I23" s="24"/>
      <c r="J23" s="24"/>
      <c r="K23" s="130"/>
      <c r="L23" s="53"/>
      <c r="M23" s="53"/>
      <c r="N23" s="53"/>
      <c r="O23" s="53"/>
      <c r="P23" s="53"/>
      <c r="Q23" s="53"/>
      <c r="R23" s="53"/>
      <c r="S23" s="34"/>
      <c r="T23" s="34"/>
      <c r="U23" s="34"/>
      <c r="V23" s="95"/>
      <c r="W23" s="50"/>
      <c r="X23" s="53"/>
      <c r="Y23" s="53"/>
      <c r="Z23" s="53"/>
      <c r="AA23" s="53"/>
      <c r="AB23" s="53"/>
      <c r="AC23" s="53"/>
      <c r="AD23" s="53"/>
      <c r="AE23" s="53"/>
      <c r="AF23" s="53"/>
      <c r="AG23" s="34"/>
      <c r="AH23" s="34"/>
      <c r="AI23" s="34"/>
      <c r="AJ23" s="101"/>
      <c r="AK23" s="18"/>
      <c r="AL23" s="41"/>
      <c r="AM23" s="41"/>
      <c r="AN23" s="41"/>
      <c r="AO23" s="41"/>
      <c r="AP23" s="47"/>
      <c r="AQ23" s="47"/>
      <c r="AR23" s="47"/>
      <c r="AS23" s="47"/>
      <c r="AT23" s="47"/>
      <c r="AU23" s="47"/>
      <c r="AV23" s="5"/>
      <c r="AW23" s="5"/>
      <c r="AX23" s="5"/>
      <c r="AY23" s="5"/>
      <c r="AZ23" s="5"/>
      <c r="BA23" s="5"/>
      <c r="BB23" s="5"/>
      <c r="BC23" s="5"/>
      <c r="BD23" s="5"/>
      <c r="BE23" s="96"/>
    </row>
    <row r="24" spans="1:57" x14ac:dyDescent="0.25">
      <c r="A24" s="206"/>
      <c r="B24" s="186" t="s">
        <v>73</v>
      </c>
      <c r="C24" s="186" t="s">
        <v>155</v>
      </c>
      <c r="D24" s="58" t="s">
        <v>20</v>
      </c>
      <c r="E24" s="24"/>
      <c r="F24" s="24"/>
      <c r="G24" s="24"/>
      <c r="H24" s="24"/>
      <c r="I24" s="24"/>
      <c r="J24" s="24"/>
      <c r="K24" s="149">
        <v>6</v>
      </c>
      <c r="L24" s="149">
        <v>4</v>
      </c>
      <c r="M24" s="149">
        <v>6</v>
      </c>
      <c r="N24" s="149">
        <v>4</v>
      </c>
      <c r="O24" s="149">
        <v>6</v>
      </c>
      <c r="P24" s="149">
        <v>4</v>
      </c>
      <c r="Q24" s="149">
        <v>6</v>
      </c>
      <c r="R24" s="149">
        <v>4</v>
      </c>
      <c r="S24" s="17"/>
      <c r="T24" s="17"/>
      <c r="U24" s="17"/>
      <c r="V24" s="95">
        <f t="shared" si="0"/>
        <v>40</v>
      </c>
      <c r="W24" s="50"/>
      <c r="X24" s="135">
        <v>4</v>
      </c>
      <c r="Y24" s="135">
        <v>4</v>
      </c>
      <c r="Z24" s="135">
        <v>4</v>
      </c>
      <c r="AA24" s="135">
        <v>4</v>
      </c>
      <c r="AB24" s="135">
        <v>4</v>
      </c>
      <c r="AC24" s="135">
        <v>4</v>
      </c>
      <c r="AD24" s="135">
        <v>4</v>
      </c>
      <c r="AE24" s="135">
        <v>4</v>
      </c>
      <c r="AF24" s="135">
        <v>3</v>
      </c>
      <c r="AG24" s="34"/>
      <c r="AH24" s="34"/>
      <c r="AI24" s="34"/>
      <c r="AJ24" s="101">
        <f t="shared" si="1"/>
        <v>35</v>
      </c>
      <c r="AK24" s="18"/>
      <c r="AL24" s="41"/>
      <c r="AM24" s="41"/>
      <c r="AN24" s="41"/>
      <c r="AO24" s="41"/>
      <c r="AP24" s="47"/>
      <c r="AQ24" s="47"/>
      <c r="AR24" s="47"/>
      <c r="AS24" s="47"/>
      <c r="AT24" s="47"/>
      <c r="AU24" s="47"/>
      <c r="AV24" s="5"/>
      <c r="AW24" s="5"/>
      <c r="AX24" s="5"/>
      <c r="AY24" s="5"/>
      <c r="AZ24" s="5"/>
      <c r="BA24" s="5"/>
      <c r="BB24" s="5"/>
      <c r="BC24" s="5"/>
      <c r="BD24" s="5"/>
      <c r="BE24" s="96">
        <f t="shared" si="2"/>
        <v>75</v>
      </c>
    </row>
    <row r="25" spans="1:57" x14ac:dyDescent="0.25">
      <c r="A25" s="206"/>
      <c r="B25" s="186"/>
      <c r="C25" s="186"/>
      <c r="D25" s="58" t="s">
        <v>21</v>
      </c>
      <c r="E25" s="24"/>
      <c r="F25" s="24"/>
      <c r="G25" s="24"/>
      <c r="H25" s="24"/>
      <c r="I25" s="24"/>
      <c r="J25" s="24"/>
      <c r="K25" s="130"/>
      <c r="L25" s="65"/>
      <c r="M25" s="65"/>
      <c r="N25" s="65"/>
      <c r="O25" s="65"/>
      <c r="P25" s="65"/>
      <c r="Q25" s="65"/>
      <c r="R25" s="65"/>
      <c r="S25" s="103"/>
      <c r="T25" s="103"/>
      <c r="U25" s="103"/>
      <c r="V25" s="95">
        <f t="shared" si="0"/>
        <v>0</v>
      </c>
      <c r="W25" s="61"/>
      <c r="X25" s="65"/>
      <c r="Y25" s="65">
        <v>2</v>
      </c>
      <c r="Z25" s="65"/>
      <c r="AA25" s="53">
        <v>2</v>
      </c>
      <c r="AB25" s="53"/>
      <c r="AC25" s="65">
        <v>2</v>
      </c>
      <c r="AD25" s="65"/>
      <c r="AE25" s="65">
        <v>2</v>
      </c>
      <c r="AF25" s="65">
        <v>2</v>
      </c>
      <c r="AG25" s="103"/>
      <c r="AH25" s="103"/>
      <c r="AI25" s="103"/>
      <c r="AJ25" s="101">
        <f t="shared" si="1"/>
        <v>10</v>
      </c>
      <c r="AK25" s="44"/>
      <c r="AL25" s="42"/>
      <c r="AM25" s="42"/>
      <c r="AN25" s="42"/>
      <c r="AO25" s="42"/>
      <c r="AP25" s="47"/>
      <c r="AQ25" s="47"/>
      <c r="AR25" s="47"/>
      <c r="AS25" s="47"/>
      <c r="AT25" s="47"/>
      <c r="AU25" s="47"/>
      <c r="AV25" s="5"/>
      <c r="AW25" s="5"/>
      <c r="AX25" s="5"/>
      <c r="AY25" s="5"/>
      <c r="AZ25" s="5"/>
      <c r="BA25" s="5"/>
      <c r="BB25" s="5"/>
      <c r="BC25" s="5"/>
      <c r="BD25" s="5"/>
      <c r="BE25" s="96">
        <f t="shared" si="2"/>
        <v>10</v>
      </c>
    </row>
    <row r="26" spans="1:57" ht="19.5" customHeight="1" x14ac:dyDescent="0.25">
      <c r="A26" s="206"/>
      <c r="B26" s="176" t="s">
        <v>160</v>
      </c>
      <c r="C26" s="176" t="s">
        <v>93</v>
      </c>
      <c r="D26" s="58" t="s">
        <v>20</v>
      </c>
      <c r="E26" s="24"/>
      <c r="F26" s="24"/>
      <c r="G26" s="24"/>
      <c r="H26" s="24"/>
      <c r="I26" s="24"/>
      <c r="J26" s="24"/>
      <c r="K26" s="149">
        <v>6</v>
      </c>
      <c r="L26" s="135">
        <v>6</v>
      </c>
      <c r="M26" s="135">
        <v>6</v>
      </c>
      <c r="N26" s="135">
        <v>6</v>
      </c>
      <c r="O26" s="135">
        <v>6</v>
      </c>
      <c r="P26" s="135">
        <v>6</v>
      </c>
      <c r="Q26" s="135">
        <v>6</v>
      </c>
      <c r="R26" s="135">
        <v>6</v>
      </c>
      <c r="S26" s="34"/>
      <c r="T26" s="34"/>
      <c r="U26" s="34"/>
      <c r="V26" s="95">
        <f t="shared" si="0"/>
        <v>48</v>
      </c>
      <c r="W26" s="50"/>
      <c r="X26" s="135">
        <v>8</v>
      </c>
      <c r="Y26" s="135">
        <v>8</v>
      </c>
      <c r="Z26" s="135">
        <v>8</v>
      </c>
      <c r="AA26" s="135">
        <v>8</v>
      </c>
      <c r="AB26" s="135">
        <v>8</v>
      </c>
      <c r="AC26" s="135">
        <v>8</v>
      </c>
      <c r="AD26" s="135">
        <v>8</v>
      </c>
      <c r="AE26" s="135">
        <v>8</v>
      </c>
      <c r="AF26" s="135">
        <v>8</v>
      </c>
      <c r="AG26" s="34"/>
      <c r="AH26" s="34"/>
      <c r="AI26" s="34"/>
      <c r="AJ26" s="101">
        <f t="shared" si="1"/>
        <v>72</v>
      </c>
      <c r="AK26" s="44"/>
      <c r="AL26" s="98"/>
      <c r="AM26" s="98"/>
      <c r="AN26" s="42"/>
      <c r="AO26" s="99"/>
      <c r="AP26" s="47"/>
      <c r="AQ26" s="47"/>
      <c r="AR26" s="47"/>
      <c r="AS26" s="47"/>
      <c r="AT26" s="47"/>
      <c r="AU26" s="47"/>
      <c r="AV26" s="5"/>
      <c r="AW26" s="5"/>
      <c r="AX26" s="5"/>
      <c r="AY26" s="5"/>
      <c r="AZ26" s="5"/>
      <c r="BA26" s="5"/>
      <c r="BB26" s="5"/>
      <c r="BC26" s="5"/>
      <c r="BD26" s="5"/>
      <c r="BE26" s="96">
        <f t="shared" si="2"/>
        <v>120</v>
      </c>
    </row>
    <row r="27" spans="1:57" ht="19.5" customHeight="1" x14ac:dyDescent="0.25">
      <c r="A27" s="206"/>
      <c r="B27" s="179"/>
      <c r="C27" s="179"/>
      <c r="D27" s="58" t="s">
        <v>21</v>
      </c>
      <c r="E27" s="24"/>
      <c r="F27" s="24"/>
      <c r="G27" s="24"/>
      <c r="H27" s="24"/>
      <c r="I27" s="24"/>
      <c r="J27" s="24"/>
      <c r="K27" s="132"/>
      <c r="L27" s="132"/>
      <c r="M27" s="132"/>
      <c r="N27" s="132"/>
      <c r="O27" s="132"/>
      <c r="P27" s="132"/>
      <c r="Q27" s="132"/>
      <c r="R27" s="132"/>
      <c r="S27" s="46"/>
      <c r="T27" s="46"/>
      <c r="U27" s="46"/>
      <c r="V27" s="95">
        <f t="shared" si="0"/>
        <v>0</v>
      </c>
      <c r="W27" s="61"/>
      <c r="X27" s="65"/>
      <c r="Y27" s="65"/>
      <c r="Z27" s="65"/>
      <c r="AA27" s="65"/>
      <c r="AB27" s="65"/>
      <c r="AC27" s="65"/>
      <c r="AD27" s="65"/>
      <c r="AE27" s="65"/>
      <c r="AF27" s="65"/>
      <c r="AG27" s="103"/>
      <c r="AH27" s="103"/>
      <c r="AI27" s="103"/>
      <c r="AJ27" s="101">
        <f t="shared" si="1"/>
        <v>0</v>
      </c>
      <c r="AK27" s="44"/>
      <c r="AL27" s="42"/>
      <c r="AM27" s="42"/>
      <c r="AN27" s="42"/>
      <c r="AO27" s="100"/>
      <c r="AP27" s="47"/>
      <c r="AQ27" s="47"/>
      <c r="AR27" s="47"/>
      <c r="AS27" s="47"/>
      <c r="AT27" s="47"/>
      <c r="AU27" s="47"/>
      <c r="AV27" s="5"/>
      <c r="AW27" s="5"/>
      <c r="AX27" s="5"/>
      <c r="AY27" s="5"/>
      <c r="AZ27" s="5"/>
      <c r="BA27" s="5"/>
      <c r="BB27" s="5"/>
      <c r="BC27" s="5"/>
      <c r="BD27" s="5"/>
      <c r="BE27" s="96">
        <f t="shared" si="2"/>
        <v>0</v>
      </c>
    </row>
    <row r="28" spans="1:57" ht="19.5" customHeight="1" x14ac:dyDescent="0.25">
      <c r="A28" s="206"/>
      <c r="B28" s="176" t="s">
        <v>161</v>
      </c>
      <c r="C28" s="176" t="s">
        <v>162</v>
      </c>
      <c r="D28" s="119" t="s">
        <v>20</v>
      </c>
      <c r="E28" s="24"/>
      <c r="F28" s="24"/>
      <c r="G28" s="24"/>
      <c r="H28" s="24"/>
      <c r="I28" s="24"/>
      <c r="J28" s="24"/>
      <c r="K28" s="150">
        <v>8</v>
      </c>
      <c r="L28" s="150">
        <v>8</v>
      </c>
      <c r="M28" s="150">
        <v>8</v>
      </c>
      <c r="N28" s="150">
        <v>8</v>
      </c>
      <c r="O28" s="150">
        <v>8</v>
      </c>
      <c r="P28" s="150">
        <v>8</v>
      </c>
      <c r="Q28" s="150">
        <v>8</v>
      </c>
      <c r="R28" s="150">
        <v>8</v>
      </c>
      <c r="S28" s="46"/>
      <c r="T28" s="46"/>
      <c r="U28" s="46"/>
      <c r="V28" s="95">
        <f t="shared" si="0"/>
        <v>64</v>
      </c>
      <c r="W28" s="61"/>
      <c r="X28" s="143">
        <v>8</v>
      </c>
      <c r="Y28" s="143">
        <v>6</v>
      </c>
      <c r="Z28" s="143">
        <v>8</v>
      </c>
      <c r="AA28" s="143">
        <v>6</v>
      </c>
      <c r="AB28" s="143">
        <v>8</v>
      </c>
      <c r="AC28" s="143">
        <v>6</v>
      </c>
      <c r="AD28" s="143">
        <v>8</v>
      </c>
      <c r="AE28" s="143">
        <v>6</v>
      </c>
      <c r="AF28" s="143">
        <v>7</v>
      </c>
      <c r="AG28" s="103"/>
      <c r="AH28" s="103"/>
      <c r="AI28" s="103"/>
      <c r="AJ28" s="101">
        <f t="shared" si="1"/>
        <v>63</v>
      </c>
      <c r="AK28" s="44"/>
      <c r="AL28" s="42"/>
      <c r="AM28" s="42"/>
      <c r="AN28" s="42"/>
      <c r="AO28" s="100"/>
      <c r="AP28" s="47"/>
      <c r="AQ28" s="47"/>
      <c r="AR28" s="47"/>
      <c r="AS28" s="47"/>
      <c r="AT28" s="47"/>
      <c r="AU28" s="47"/>
      <c r="AV28" s="5"/>
      <c r="AW28" s="5"/>
      <c r="AX28" s="5"/>
      <c r="AY28" s="5"/>
      <c r="AZ28" s="5"/>
      <c r="BA28" s="5"/>
      <c r="BB28" s="5"/>
      <c r="BC28" s="5"/>
      <c r="BD28" s="5"/>
      <c r="BE28" s="96">
        <f t="shared" si="2"/>
        <v>127</v>
      </c>
    </row>
    <row r="29" spans="1:57" ht="19.5" customHeight="1" x14ac:dyDescent="0.25">
      <c r="A29" s="206"/>
      <c r="B29" s="179"/>
      <c r="C29" s="179"/>
      <c r="D29" s="119" t="s">
        <v>21</v>
      </c>
      <c r="E29" s="24"/>
      <c r="F29" s="24"/>
      <c r="G29" s="24"/>
      <c r="H29" s="24"/>
      <c r="I29" s="24"/>
      <c r="J29" s="24"/>
      <c r="K29" s="132"/>
      <c r="L29" s="132"/>
      <c r="M29" s="132"/>
      <c r="N29" s="132"/>
      <c r="O29" s="132"/>
      <c r="P29" s="132"/>
      <c r="Q29" s="132"/>
      <c r="R29" s="132"/>
      <c r="S29" s="46"/>
      <c r="T29" s="46"/>
      <c r="U29" s="46"/>
      <c r="V29" s="95">
        <f t="shared" si="0"/>
        <v>0</v>
      </c>
      <c r="W29" s="61"/>
      <c r="X29" s="65"/>
      <c r="Y29" s="65"/>
      <c r="Z29" s="65"/>
      <c r="AA29" s="65"/>
      <c r="AB29" s="65"/>
      <c r="AC29" s="65"/>
      <c r="AD29" s="65"/>
      <c r="AE29" s="65"/>
      <c r="AF29" s="65"/>
      <c r="AG29" s="103"/>
      <c r="AH29" s="103"/>
      <c r="AI29" s="103"/>
      <c r="AJ29" s="101">
        <f t="shared" si="1"/>
        <v>0</v>
      </c>
      <c r="AK29" s="44"/>
      <c r="AL29" s="42"/>
      <c r="AM29" s="42"/>
      <c r="AN29" s="42"/>
      <c r="AO29" s="100"/>
      <c r="AP29" s="47"/>
      <c r="AQ29" s="47"/>
      <c r="AR29" s="47"/>
      <c r="AS29" s="47"/>
      <c r="AT29" s="47"/>
      <c r="AU29" s="47"/>
      <c r="AV29" s="5"/>
      <c r="AW29" s="5"/>
      <c r="AX29" s="5"/>
      <c r="AY29" s="5"/>
      <c r="AZ29" s="5"/>
      <c r="BA29" s="5"/>
      <c r="BB29" s="5"/>
      <c r="BC29" s="5"/>
      <c r="BD29" s="5"/>
      <c r="BE29" s="96">
        <f t="shared" si="2"/>
        <v>0</v>
      </c>
    </row>
    <row r="30" spans="1:57" ht="19.5" customHeight="1" x14ac:dyDescent="0.25">
      <c r="A30" s="206"/>
      <c r="B30" s="120" t="s">
        <v>150</v>
      </c>
      <c r="C30" s="120" t="s">
        <v>76</v>
      </c>
      <c r="D30" s="124" t="s">
        <v>20</v>
      </c>
      <c r="E30" s="24"/>
      <c r="F30" s="24"/>
      <c r="G30" s="24"/>
      <c r="H30" s="24"/>
      <c r="I30" s="24"/>
      <c r="J30" s="24"/>
      <c r="K30" s="132"/>
      <c r="L30" s="132"/>
      <c r="M30" s="132"/>
      <c r="N30" s="132"/>
      <c r="O30" s="132"/>
      <c r="P30" s="132"/>
      <c r="Q30" s="132"/>
      <c r="R30" s="132"/>
      <c r="S30" s="17">
        <v>36</v>
      </c>
      <c r="T30" s="17">
        <v>36</v>
      </c>
      <c r="U30" s="46"/>
      <c r="V30" s="95"/>
      <c r="W30" s="61"/>
      <c r="X30" s="65"/>
      <c r="Y30" s="65"/>
      <c r="Z30" s="65"/>
      <c r="AA30" s="65"/>
      <c r="AB30" s="65"/>
      <c r="AC30" s="65"/>
      <c r="AD30" s="65"/>
      <c r="AE30" s="65"/>
      <c r="AF30" s="65"/>
      <c r="AG30" s="34">
        <v>36</v>
      </c>
      <c r="AH30" s="34">
        <v>36</v>
      </c>
      <c r="AI30" s="103"/>
      <c r="AJ30" s="101"/>
      <c r="AK30" s="44"/>
      <c r="AL30" s="42"/>
      <c r="AM30" s="42"/>
      <c r="AN30" s="42"/>
      <c r="AO30" s="100"/>
      <c r="AP30" s="47"/>
      <c r="AQ30" s="47"/>
      <c r="AR30" s="47"/>
      <c r="AS30" s="47"/>
      <c r="AT30" s="47"/>
      <c r="AU30" s="47"/>
      <c r="AV30" s="5"/>
      <c r="AW30" s="5"/>
      <c r="AX30" s="5"/>
      <c r="AY30" s="5"/>
      <c r="AZ30" s="5"/>
      <c r="BA30" s="5"/>
      <c r="BB30" s="5"/>
      <c r="BC30" s="5"/>
      <c r="BD30" s="5"/>
      <c r="BE30" s="96">
        <f>S30+T30+AG30+AH30</f>
        <v>144</v>
      </c>
    </row>
    <row r="31" spans="1:57" ht="16.5" x14ac:dyDescent="0.25">
      <c r="A31" s="206"/>
      <c r="B31" s="119" t="s">
        <v>77</v>
      </c>
      <c r="C31" s="120" t="s">
        <v>107</v>
      </c>
      <c r="D31" s="124" t="s">
        <v>20</v>
      </c>
      <c r="E31" s="24">
        <v>36</v>
      </c>
      <c r="F31" s="24">
        <v>36</v>
      </c>
      <c r="G31" s="24">
        <v>36</v>
      </c>
      <c r="H31" s="24">
        <v>36</v>
      </c>
      <c r="I31" s="24">
        <v>36</v>
      </c>
      <c r="J31" s="24">
        <v>36</v>
      </c>
      <c r="K31" s="130"/>
      <c r="L31" s="65"/>
      <c r="M31" s="65"/>
      <c r="N31" s="65"/>
      <c r="O31" s="65"/>
      <c r="P31" s="65"/>
      <c r="Q31" s="65"/>
      <c r="R31" s="65"/>
      <c r="S31" s="103"/>
      <c r="T31" s="103"/>
      <c r="U31" s="34"/>
      <c r="V31" s="95"/>
      <c r="W31" s="61"/>
      <c r="X31" s="65"/>
      <c r="Y31" s="65"/>
      <c r="Z31" s="65"/>
      <c r="AA31" s="53"/>
      <c r="AB31" s="53"/>
      <c r="AC31" s="65"/>
      <c r="AD31" s="65"/>
      <c r="AE31" s="65"/>
      <c r="AF31" s="65"/>
      <c r="AG31" s="103"/>
      <c r="AH31" s="103"/>
      <c r="AI31" s="103"/>
      <c r="AJ31" s="101"/>
      <c r="AK31" s="44"/>
      <c r="AL31" s="42"/>
      <c r="AM31" s="42"/>
      <c r="AN31" s="42"/>
      <c r="AO31" s="100"/>
      <c r="AP31" s="47"/>
      <c r="AQ31" s="47"/>
      <c r="AR31" s="47"/>
      <c r="AS31" s="47"/>
      <c r="AT31" s="47"/>
      <c r="AU31" s="47"/>
      <c r="AV31" s="5"/>
      <c r="AW31" s="5"/>
      <c r="AX31" s="5"/>
      <c r="AY31" s="5"/>
      <c r="AZ31" s="5"/>
      <c r="BA31" s="5"/>
      <c r="BB31" s="5"/>
      <c r="BC31" s="5"/>
      <c r="BD31" s="5"/>
      <c r="BE31" s="96">
        <f>E31+F31+G31+H31+I31+J31</f>
        <v>216</v>
      </c>
    </row>
    <row r="32" spans="1:57" x14ac:dyDescent="0.25">
      <c r="A32" s="206"/>
      <c r="B32" s="227" t="s">
        <v>83</v>
      </c>
      <c r="C32" s="227" t="s">
        <v>106</v>
      </c>
      <c r="D32" s="124" t="s">
        <v>20</v>
      </c>
      <c r="E32" s="24"/>
      <c r="F32" s="24"/>
      <c r="G32" s="24"/>
      <c r="H32" s="24"/>
      <c r="I32" s="24"/>
      <c r="J32" s="24"/>
      <c r="K32" s="130"/>
      <c r="L32" s="65"/>
      <c r="M32" s="65"/>
      <c r="N32" s="65"/>
      <c r="O32" s="65"/>
      <c r="P32" s="65"/>
      <c r="Q32" s="65"/>
      <c r="R32" s="65"/>
      <c r="S32" s="103"/>
      <c r="T32" s="103"/>
      <c r="U32" s="34"/>
      <c r="V32" s="95"/>
      <c r="W32" s="61"/>
      <c r="X32" s="65"/>
      <c r="Y32" s="65"/>
      <c r="Z32" s="65"/>
      <c r="AA32" s="53"/>
      <c r="AB32" s="53"/>
      <c r="AC32" s="65"/>
      <c r="AD32" s="65"/>
      <c r="AE32" s="65"/>
      <c r="AF32" s="65"/>
      <c r="AG32" s="103"/>
      <c r="AH32" s="103"/>
      <c r="AI32" s="103"/>
      <c r="AJ32" s="101"/>
      <c r="AK32" s="44"/>
      <c r="AL32" s="42"/>
      <c r="AM32" s="42"/>
      <c r="AN32" s="42"/>
      <c r="AO32" s="100"/>
      <c r="AP32" s="47"/>
      <c r="AQ32" s="47"/>
      <c r="AR32" s="47"/>
      <c r="AS32" s="47"/>
      <c r="AT32" s="47"/>
      <c r="AU32" s="47"/>
      <c r="AV32" s="5"/>
      <c r="AW32" s="5"/>
      <c r="AX32" s="5"/>
      <c r="AY32" s="5"/>
      <c r="AZ32" s="5"/>
      <c r="BA32" s="5"/>
      <c r="BB32" s="5"/>
      <c r="BC32" s="5"/>
      <c r="BD32" s="5"/>
      <c r="BE32" s="96"/>
    </row>
    <row r="33" spans="1:57" x14ac:dyDescent="0.25">
      <c r="A33" s="206"/>
      <c r="B33" s="228"/>
      <c r="C33" s="228"/>
      <c r="D33" s="124" t="s">
        <v>20</v>
      </c>
      <c r="E33" s="24"/>
      <c r="F33" s="24"/>
      <c r="G33" s="24"/>
      <c r="H33" s="24"/>
      <c r="I33" s="24"/>
      <c r="J33" s="24"/>
      <c r="K33" s="130"/>
      <c r="L33" s="65"/>
      <c r="M33" s="65"/>
      <c r="N33" s="65"/>
      <c r="O33" s="65"/>
      <c r="P33" s="65"/>
      <c r="Q33" s="65"/>
      <c r="R33" s="65"/>
      <c r="S33" s="103"/>
      <c r="T33" s="103"/>
      <c r="U33" s="34"/>
      <c r="V33" s="95"/>
      <c r="W33" s="61"/>
      <c r="X33" s="65"/>
      <c r="Y33" s="65"/>
      <c r="Z33" s="65"/>
      <c r="AA33" s="53"/>
      <c r="AB33" s="53"/>
      <c r="AC33" s="65"/>
      <c r="AD33" s="65"/>
      <c r="AE33" s="65"/>
      <c r="AF33" s="65"/>
      <c r="AG33" s="103"/>
      <c r="AH33" s="103"/>
      <c r="AI33" s="103"/>
      <c r="AJ33" s="101"/>
      <c r="AK33" s="44"/>
      <c r="AL33" s="42"/>
      <c r="AM33" s="42"/>
      <c r="AN33" s="42"/>
      <c r="AO33" s="100"/>
      <c r="AP33" s="47"/>
      <c r="AQ33" s="47"/>
      <c r="AR33" s="47"/>
      <c r="AS33" s="47"/>
      <c r="AT33" s="47"/>
      <c r="AU33" s="47"/>
      <c r="AV33" s="5"/>
      <c r="AW33" s="5"/>
      <c r="AX33" s="5"/>
      <c r="AY33" s="5"/>
      <c r="AZ33" s="5"/>
      <c r="BA33" s="5"/>
      <c r="BB33" s="5"/>
      <c r="BC33" s="5"/>
      <c r="BD33" s="5"/>
      <c r="BE33" s="96"/>
    </row>
    <row r="34" spans="1:57" x14ac:dyDescent="0.25">
      <c r="A34" s="206"/>
      <c r="B34" s="176" t="s">
        <v>101</v>
      </c>
      <c r="C34" s="176" t="s">
        <v>108</v>
      </c>
      <c r="D34" s="58" t="s">
        <v>20</v>
      </c>
      <c r="E34" s="24"/>
      <c r="F34" s="24"/>
      <c r="G34" s="24"/>
      <c r="H34" s="24"/>
      <c r="I34" s="24"/>
      <c r="J34" s="24"/>
      <c r="K34" s="149">
        <v>8</v>
      </c>
      <c r="L34" s="149">
        <v>8</v>
      </c>
      <c r="M34" s="149">
        <v>8</v>
      </c>
      <c r="N34" s="149">
        <v>6</v>
      </c>
      <c r="O34" s="149">
        <v>6</v>
      </c>
      <c r="P34" s="149">
        <v>6</v>
      </c>
      <c r="Q34" s="149">
        <v>6</v>
      </c>
      <c r="R34" s="149">
        <v>8</v>
      </c>
      <c r="S34" s="17"/>
      <c r="T34" s="17"/>
      <c r="U34" s="17"/>
      <c r="V34" s="95">
        <f t="shared" si="0"/>
        <v>56</v>
      </c>
      <c r="W34" s="50"/>
      <c r="X34" s="53"/>
      <c r="Y34" s="53"/>
      <c r="Z34" s="53"/>
      <c r="AA34" s="53"/>
      <c r="AB34" s="53"/>
      <c r="AC34" s="53"/>
      <c r="AD34" s="53"/>
      <c r="AE34" s="53"/>
      <c r="AF34" s="53"/>
      <c r="AG34" s="34"/>
      <c r="AH34" s="34"/>
      <c r="AI34" s="34"/>
      <c r="AJ34" s="101"/>
      <c r="AK34" s="18"/>
      <c r="AL34" s="98"/>
      <c r="AM34" s="98"/>
      <c r="AN34" s="41"/>
      <c r="AO34" s="99"/>
      <c r="AP34" s="47"/>
      <c r="AQ34" s="47"/>
      <c r="AR34" s="47"/>
      <c r="AS34" s="47"/>
      <c r="AT34" s="47"/>
      <c r="AU34" s="47"/>
      <c r="AV34" s="5"/>
      <c r="AW34" s="5"/>
      <c r="AX34" s="5"/>
      <c r="AY34" s="5"/>
      <c r="AZ34" s="5"/>
      <c r="BA34" s="5"/>
      <c r="BB34" s="5"/>
      <c r="BC34" s="5"/>
      <c r="BD34" s="5"/>
      <c r="BE34" s="96">
        <f t="shared" si="2"/>
        <v>56</v>
      </c>
    </row>
    <row r="35" spans="1:57" x14ac:dyDescent="0.25">
      <c r="A35" s="206"/>
      <c r="B35" s="179"/>
      <c r="C35" s="179"/>
      <c r="D35" s="58" t="s">
        <v>21</v>
      </c>
      <c r="E35" s="24"/>
      <c r="F35" s="24"/>
      <c r="G35" s="24"/>
      <c r="H35" s="24"/>
      <c r="I35" s="24"/>
      <c r="J35" s="24"/>
      <c r="K35" s="132"/>
      <c r="L35" s="65"/>
      <c r="M35" s="65"/>
      <c r="N35" s="65">
        <v>2</v>
      </c>
      <c r="O35" s="65">
        <v>2</v>
      </c>
      <c r="P35" s="65">
        <v>2</v>
      </c>
      <c r="Q35" s="65">
        <v>2</v>
      </c>
      <c r="R35" s="65"/>
      <c r="S35" s="103"/>
      <c r="T35" s="103"/>
      <c r="U35" s="103"/>
      <c r="V35" s="95">
        <f t="shared" si="0"/>
        <v>8</v>
      </c>
      <c r="W35" s="61"/>
      <c r="X35" s="65"/>
      <c r="Y35" s="65"/>
      <c r="Z35" s="65"/>
      <c r="AA35" s="65"/>
      <c r="AB35" s="65"/>
      <c r="AC35" s="65"/>
      <c r="AD35" s="65"/>
      <c r="AE35" s="65"/>
      <c r="AF35" s="65"/>
      <c r="AG35" s="103"/>
      <c r="AH35" s="103"/>
      <c r="AI35" s="103"/>
      <c r="AJ35" s="101"/>
      <c r="AK35" s="44"/>
      <c r="AL35" s="42"/>
      <c r="AM35" s="42"/>
      <c r="AN35" s="42"/>
      <c r="AO35" s="100"/>
      <c r="AP35" s="47"/>
      <c r="AQ35" s="47"/>
      <c r="AR35" s="47"/>
      <c r="AS35" s="47"/>
      <c r="AT35" s="47"/>
      <c r="AU35" s="47"/>
      <c r="AV35" s="5"/>
      <c r="AW35" s="5"/>
      <c r="AX35" s="5"/>
      <c r="AY35" s="5"/>
      <c r="AZ35" s="5"/>
      <c r="BA35" s="5"/>
      <c r="BB35" s="5"/>
      <c r="BC35" s="5"/>
      <c r="BD35" s="5"/>
      <c r="BE35" s="96">
        <f t="shared" si="2"/>
        <v>8</v>
      </c>
    </row>
    <row r="36" spans="1:57" ht="16.5" x14ac:dyDescent="0.25">
      <c r="A36" s="206"/>
      <c r="B36" s="58" t="s">
        <v>87</v>
      </c>
      <c r="C36" s="40" t="s">
        <v>76</v>
      </c>
      <c r="D36" s="58" t="s">
        <v>20</v>
      </c>
      <c r="E36" s="24"/>
      <c r="F36" s="24"/>
      <c r="G36" s="24"/>
      <c r="H36" s="24"/>
      <c r="I36" s="24"/>
      <c r="J36" s="24"/>
      <c r="K36" s="130"/>
      <c r="L36" s="53"/>
      <c r="M36" s="53"/>
      <c r="N36" s="53"/>
      <c r="O36" s="53"/>
      <c r="P36" s="53"/>
      <c r="Q36" s="53"/>
      <c r="R36" s="53"/>
      <c r="S36" s="34"/>
      <c r="T36" s="34"/>
      <c r="U36" s="34">
        <v>36</v>
      </c>
      <c r="V36" s="95"/>
      <c r="W36" s="50"/>
      <c r="X36" s="53"/>
      <c r="Y36" s="53"/>
      <c r="Z36" s="53"/>
      <c r="AA36" s="53"/>
      <c r="AB36" s="53"/>
      <c r="AC36" s="53"/>
      <c r="AD36" s="53"/>
      <c r="AE36" s="53"/>
      <c r="AF36" s="53"/>
      <c r="AG36" s="34"/>
      <c r="AH36" s="34"/>
      <c r="AI36" s="34"/>
      <c r="AJ36" s="101"/>
      <c r="AK36" s="18"/>
      <c r="AL36" s="41"/>
      <c r="AM36" s="41"/>
      <c r="AN36" s="41"/>
      <c r="AO36" s="41"/>
      <c r="AP36" s="47"/>
      <c r="AQ36" s="47"/>
      <c r="AR36" s="47"/>
      <c r="AS36" s="47"/>
      <c r="AT36" s="47"/>
      <c r="AU36" s="47"/>
      <c r="AV36" s="5"/>
      <c r="AW36" s="5"/>
      <c r="AX36" s="5"/>
      <c r="AY36" s="5"/>
      <c r="AZ36" s="5"/>
      <c r="BA36" s="5"/>
      <c r="BB36" s="5"/>
      <c r="BC36" s="5"/>
      <c r="BD36" s="5"/>
      <c r="BE36" s="96">
        <f>U36</f>
        <v>36</v>
      </c>
    </row>
    <row r="37" spans="1:57" ht="29.25" customHeight="1" x14ac:dyDescent="0.25">
      <c r="A37" s="206"/>
      <c r="B37" s="147" t="s">
        <v>88</v>
      </c>
      <c r="C37" s="148" t="s">
        <v>163</v>
      </c>
      <c r="D37" s="148" t="s">
        <v>20</v>
      </c>
      <c r="E37" s="24"/>
      <c r="F37" s="24"/>
      <c r="G37" s="24"/>
      <c r="H37" s="24"/>
      <c r="I37" s="24"/>
      <c r="J37" s="24"/>
      <c r="K37" s="130"/>
      <c r="L37" s="53"/>
      <c r="M37" s="53"/>
      <c r="N37" s="53"/>
      <c r="O37" s="53"/>
      <c r="P37" s="53"/>
      <c r="Q37" s="53"/>
      <c r="R37" s="53"/>
      <c r="S37" s="34"/>
      <c r="T37" s="34"/>
      <c r="U37" s="34"/>
      <c r="V37" s="95"/>
      <c r="W37" s="50"/>
      <c r="X37" s="53"/>
      <c r="Y37" s="53"/>
      <c r="Z37" s="53"/>
      <c r="AA37" s="53"/>
      <c r="AB37" s="53"/>
      <c r="AC37" s="53"/>
      <c r="AD37" s="53"/>
      <c r="AE37" s="53"/>
      <c r="AF37" s="53"/>
      <c r="AG37" s="34"/>
      <c r="AH37" s="34"/>
      <c r="AI37" s="34"/>
      <c r="AJ37" s="101"/>
      <c r="AK37" s="18"/>
      <c r="AL37" s="41"/>
      <c r="AM37" s="41"/>
      <c r="AN37" s="41"/>
      <c r="AO37" s="41"/>
      <c r="AP37" s="47"/>
      <c r="AQ37" s="47"/>
      <c r="AR37" s="47"/>
      <c r="AS37" s="47"/>
      <c r="AT37" s="47"/>
      <c r="AU37" s="47"/>
      <c r="AV37" s="5"/>
      <c r="AW37" s="5"/>
      <c r="AX37" s="5"/>
      <c r="AY37" s="5"/>
      <c r="AZ37" s="5"/>
      <c r="BA37" s="5"/>
      <c r="BB37" s="5"/>
      <c r="BC37" s="5"/>
      <c r="BD37" s="5"/>
      <c r="BE37" s="96"/>
    </row>
    <row r="38" spans="1:57" ht="27" customHeight="1" x14ac:dyDescent="0.25">
      <c r="A38" s="206"/>
      <c r="B38" s="147" t="s">
        <v>116</v>
      </c>
      <c r="C38" s="148" t="s">
        <v>117</v>
      </c>
      <c r="D38" s="148" t="s">
        <v>20</v>
      </c>
      <c r="E38" s="24"/>
      <c r="F38" s="24"/>
      <c r="G38" s="24"/>
      <c r="H38" s="24"/>
      <c r="I38" s="24"/>
      <c r="J38" s="24"/>
      <c r="K38" s="130"/>
      <c r="L38" s="53"/>
      <c r="M38" s="53"/>
      <c r="N38" s="53"/>
      <c r="O38" s="53"/>
      <c r="P38" s="53"/>
      <c r="Q38" s="53"/>
      <c r="R38" s="53"/>
      <c r="S38" s="34"/>
      <c r="T38" s="34"/>
      <c r="U38" s="34"/>
      <c r="V38" s="95"/>
      <c r="W38" s="50"/>
      <c r="X38" s="53"/>
      <c r="Y38" s="53"/>
      <c r="Z38" s="53"/>
      <c r="AA38" s="53"/>
      <c r="AB38" s="53"/>
      <c r="AC38" s="53"/>
      <c r="AD38" s="53"/>
      <c r="AE38" s="53"/>
      <c r="AF38" s="53"/>
      <c r="AG38" s="34"/>
      <c r="AH38" s="34"/>
      <c r="AI38" s="34"/>
      <c r="AJ38" s="101"/>
      <c r="AK38" s="18"/>
      <c r="AL38" s="41"/>
      <c r="AM38" s="41"/>
      <c r="AN38" s="41"/>
      <c r="AO38" s="41"/>
      <c r="AP38" s="47"/>
      <c r="AQ38" s="47"/>
      <c r="AR38" s="47"/>
      <c r="AS38" s="47"/>
      <c r="AT38" s="47"/>
      <c r="AU38" s="47"/>
      <c r="AV38" s="5"/>
      <c r="AW38" s="5"/>
      <c r="AX38" s="5"/>
      <c r="AY38" s="5"/>
      <c r="AZ38" s="5"/>
      <c r="BA38" s="5"/>
      <c r="BB38" s="5"/>
      <c r="BC38" s="5"/>
      <c r="BD38" s="5"/>
      <c r="BE38" s="96"/>
    </row>
    <row r="39" spans="1:57" x14ac:dyDescent="0.25">
      <c r="A39" s="206"/>
      <c r="B39" s="208" t="s">
        <v>164</v>
      </c>
      <c r="C39" s="229" t="s">
        <v>118</v>
      </c>
      <c r="D39" s="105" t="s">
        <v>20</v>
      </c>
      <c r="E39" s="24"/>
      <c r="F39" s="24"/>
      <c r="G39" s="24"/>
      <c r="H39" s="24"/>
      <c r="I39" s="24"/>
      <c r="J39" s="24"/>
      <c r="K39" s="149">
        <v>4</v>
      </c>
      <c r="L39" s="149">
        <v>6</v>
      </c>
      <c r="M39" s="149">
        <v>4</v>
      </c>
      <c r="N39" s="149">
        <v>6</v>
      </c>
      <c r="O39" s="149">
        <v>4</v>
      </c>
      <c r="P39" s="149">
        <v>6</v>
      </c>
      <c r="Q39" s="149">
        <v>4</v>
      </c>
      <c r="R39" s="149">
        <v>6</v>
      </c>
      <c r="S39" s="17"/>
      <c r="T39" s="17"/>
      <c r="U39" s="17"/>
      <c r="V39" s="95">
        <f t="shared" si="0"/>
        <v>40</v>
      </c>
      <c r="W39" s="50"/>
      <c r="X39" s="53"/>
      <c r="Y39" s="53"/>
      <c r="Z39" s="53"/>
      <c r="AA39" s="53"/>
      <c r="AB39" s="53"/>
      <c r="AC39" s="53"/>
      <c r="AD39" s="53"/>
      <c r="AE39" s="53"/>
      <c r="AF39" s="53"/>
      <c r="AG39" s="34"/>
      <c r="AH39" s="34"/>
      <c r="AI39" s="34"/>
      <c r="AJ39" s="101"/>
      <c r="AK39" s="18"/>
      <c r="AL39" s="41"/>
      <c r="AM39" s="41"/>
      <c r="AN39" s="41"/>
      <c r="AO39" s="41"/>
      <c r="AP39" s="47"/>
      <c r="AQ39" s="47"/>
      <c r="AR39" s="47"/>
      <c r="AS39" s="47"/>
      <c r="AT39" s="47"/>
      <c r="AU39" s="47"/>
      <c r="AV39" s="5"/>
      <c r="AW39" s="5"/>
      <c r="AX39" s="5"/>
      <c r="AY39" s="5"/>
      <c r="AZ39" s="5"/>
      <c r="BA39" s="5"/>
      <c r="BB39" s="5"/>
      <c r="BC39" s="5"/>
      <c r="BD39" s="5"/>
      <c r="BE39" s="96">
        <f t="shared" si="2"/>
        <v>40</v>
      </c>
    </row>
    <row r="40" spans="1:57" x14ac:dyDescent="0.25">
      <c r="A40" s="206"/>
      <c r="B40" s="209"/>
      <c r="C40" s="230"/>
      <c r="D40" s="105" t="s">
        <v>21</v>
      </c>
      <c r="E40" s="24"/>
      <c r="F40" s="24"/>
      <c r="G40" s="24"/>
      <c r="H40" s="24"/>
      <c r="I40" s="24"/>
      <c r="J40" s="24"/>
      <c r="K40" s="132"/>
      <c r="L40" s="132"/>
      <c r="M40" s="132"/>
      <c r="N40" s="132"/>
      <c r="O40" s="132"/>
      <c r="P40" s="132"/>
      <c r="Q40" s="132"/>
      <c r="R40" s="132"/>
      <c r="S40" s="46"/>
      <c r="T40" s="46"/>
      <c r="U40" s="46"/>
      <c r="V40" s="95">
        <f t="shared" si="0"/>
        <v>0</v>
      </c>
      <c r="W40" s="50"/>
      <c r="X40" s="65"/>
      <c r="Y40" s="65"/>
      <c r="Z40" s="65"/>
      <c r="AA40" s="65"/>
      <c r="AB40" s="65"/>
      <c r="AC40" s="65"/>
      <c r="AD40" s="65"/>
      <c r="AE40" s="65"/>
      <c r="AF40" s="65"/>
      <c r="AG40" s="103"/>
      <c r="AH40" s="103"/>
      <c r="AI40" s="103"/>
      <c r="AJ40" s="101"/>
      <c r="AK40" s="18"/>
      <c r="AL40" s="41"/>
      <c r="AM40" s="41"/>
      <c r="AN40" s="41"/>
      <c r="AO40" s="41"/>
      <c r="AP40" s="47"/>
      <c r="AQ40" s="47"/>
      <c r="AR40" s="47"/>
      <c r="AS40" s="47"/>
      <c r="AT40" s="47"/>
      <c r="AU40" s="47"/>
      <c r="AV40" s="5"/>
      <c r="AW40" s="5"/>
      <c r="AX40" s="5"/>
      <c r="AY40" s="5"/>
      <c r="AZ40" s="5"/>
      <c r="BA40" s="5"/>
      <c r="BB40" s="5"/>
      <c r="BC40" s="5"/>
      <c r="BD40" s="5"/>
      <c r="BE40" s="96">
        <f t="shared" si="2"/>
        <v>0</v>
      </c>
    </row>
    <row r="41" spans="1:57" x14ac:dyDescent="0.25">
      <c r="A41" s="206"/>
      <c r="B41" s="208" t="s">
        <v>165</v>
      </c>
      <c r="C41" s="229" t="s">
        <v>119</v>
      </c>
      <c r="D41" s="105" t="s">
        <v>20</v>
      </c>
      <c r="E41" s="24"/>
      <c r="F41" s="24"/>
      <c r="G41" s="24"/>
      <c r="H41" s="24"/>
      <c r="I41" s="24"/>
      <c r="J41" s="24"/>
      <c r="K41" s="130"/>
      <c r="L41" s="130"/>
      <c r="M41" s="130"/>
      <c r="N41" s="130"/>
      <c r="O41" s="130"/>
      <c r="P41" s="130"/>
      <c r="Q41" s="130"/>
      <c r="R41" s="130"/>
      <c r="S41" s="17"/>
      <c r="T41" s="17"/>
      <c r="U41" s="17"/>
      <c r="V41" s="95"/>
      <c r="W41" s="50"/>
      <c r="X41" s="135">
        <v>4</v>
      </c>
      <c r="Y41" s="135">
        <v>4</v>
      </c>
      <c r="Z41" s="135">
        <v>4</v>
      </c>
      <c r="AA41" s="135">
        <v>4</v>
      </c>
      <c r="AB41" s="135">
        <v>4</v>
      </c>
      <c r="AC41" s="135">
        <v>4</v>
      </c>
      <c r="AD41" s="135">
        <v>4</v>
      </c>
      <c r="AE41" s="135">
        <v>4</v>
      </c>
      <c r="AF41" s="135">
        <v>4</v>
      </c>
      <c r="AG41" s="34"/>
      <c r="AH41" s="34"/>
      <c r="AI41" s="34"/>
      <c r="AJ41" s="101">
        <f t="shared" si="1"/>
        <v>36</v>
      </c>
      <c r="AK41" s="18"/>
      <c r="AL41" s="41"/>
      <c r="AM41" s="41"/>
      <c r="AN41" s="41"/>
      <c r="AO41" s="41"/>
      <c r="AP41" s="47"/>
      <c r="AQ41" s="47"/>
      <c r="AR41" s="47"/>
      <c r="AS41" s="47"/>
      <c r="AT41" s="47"/>
      <c r="AU41" s="47"/>
      <c r="AV41" s="5"/>
      <c r="AW41" s="5"/>
      <c r="AX41" s="5"/>
      <c r="AY41" s="5"/>
      <c r="AZ41" s="5"/>
      <c r="BA41" s="5"/>
      <c r="BB41" s="5"/>
      <c r="BC41" s="5"/>
      <c r="BD41" s="5"/>
      <c r="BE41" s="96">
        <f t="shared" si="2"/>
        <v>36</v>
      </c>
    </row>
    <row r="42" spans="1:57" x14ac:dyDescent="0.25">
      <c r="A42" s="206"/>
      <c r="B42" s="209"/>
      <c r="C42" s="230"/>
      <c r="D42" s="105" t="s">
        <v>21</v>
      </c>
      <c r="E42" s="24"/>
      <c r="F42" s="24"/>
      <c r="G42" s="24"/>
      <c r="H42" s="24"/>
      <c r="I42" s="24"/>
      <c r="J42" s="24"/>
      <c r="K42" s="132"/>
      <c r="L42" s="132"/>
      <c r="M42" s="132"/>
      <c r="N42" s="132"/>
      <c r="O42" s="132"/>
      <c r="P42" s="132"/>
      <c r="Q42" s="132"/>
      <c r="R42" s="132"/>
      <c r="S42" s="46"/>
      <c r="T42" s="46"/>
      <c r="U42" s="46"/>
      <c r="V42" s="95"/>
      <c r="W42" s="50"/>
      <c r="X42" s="65"/>
      <c r="Y42" s="65"/>
      <c r="Z42" s="65"/>
      <c r="AA42" s="65"/>
      <c r="AB42" s="65"/>
      <c r="AC42" s="65"/>
      <c r="AD42" s="65"/>
      <c r="AE42" s="65"/>
      <c r="AF42" s="65"/>
      <c r="AG42" s="103"/>
      <c r="AH42" s="103"/>
      <c r="AI42" s="103"/>
      <c r="AJ42" s="101">
        <f t="shared" si="1"/>
        <v>0</v>
      </c>
      <c r="AK42" s="18"/>
      <c r="AL42" s="41"/>
      <c r="AM42" s="41"/>
      <c r="AN42" s="41"/>
      <c r="AO42" s="41"/>
      <c r="AP42" s="47"/>
      <c r="AQ42" s="47"/>
      <c r="AR42" s="47"/>
      <c r="AS42" s="47"/>
      <c r="AT42" s="47"/>
      <c r="AU42" s="47"/>
      <c r="AV42" s="5"/>
      <c r="AW42" s="5"/>
      <c r="AX42" s="5"/>
      <c r="AY42" s="5"/>
      <c r="AZ42" s="5"/>
      <c r="BA42" s="5"/>
      <c r="BB42" s="5"/>
      <c r="BC42" s="5"/>
      <c r="BD42" s="5"/>
      <c r="BE42" s="96">
        <f t="shared" si="2"/>
        <v>0</v>
      </c>
    </row>
    <row r="43" spans="1:57" ht="18.75" customHeight="1" x14ac:dyDescent="0.25">
      <c r="A43" s="206"/>
      <c r="B43" s="107" t="s">
        <v>120</v>
      </c>
      <c r="C43" s="106" t="s">
        <v>76</v>
      </c>
      <c r="D43" s="105" t="s">
        <v>20</v>
      </c>
      <c r="E43" s="24"/>
      <c r="F43" s="24"/>
      <c r="G43" s="24"/>
      <c r="H43" s="24"/>
      <c r="I43" s="24"/>
      <c r="J43" s="24"/>
      <c r="K43" s="132"/>
      <c r="L43" s="132"/>
      <c r="M43" s="132"/>
      <c r="N43" s="132"/>
      <c r="O43" s="132"/>
      <c r="P43" s="132"/>
      <c r="Q43" s="132"/>
      <c r="R43" s="132"/>
      <c r="S43" s="46"/>
      <c r="T43" s="46"/>
      <c r="U43" s="46"/>
      <c r="V43" s="95"/>
      <c r="W43" s="50"/>
      <c r="X43" s="65"/>
      <c r="Y43" s="65"/>
      <c r="Z43" s="65"/>
      <c r="AA43" s="65"/>
      <c r="AB43" s="65"/>
      <c r="AC43" s="65"/>
      <c r="AD43" s="65"/>
      <c r="AE43" s="65"/>
      <c r="AF43" s="65"/>
      <c r="AG43" s="103"/>
      <c r="AH43" s="103"/>
      <c r="AI43" s="34">
        <v>36</v>
      </c>
      <c r="AJ43" s="101"/>
      <c r="AK43" s="18"/>
      <c r="AL43" s="41"/>
      <c r="AM43" s="41"/>
      <c r="AN43" s="41"/>
      <c r="AO43" s="41"/>
      <c r="AP43" s="47"/>
      <c r="AQ43" s="47"/>
      <c r="AR43" s="47"/>
      <c r="AS43" s="47"/>
      <c r="AT43" s="47"/>
      <c r="AU43" s="47"/>
      <c r="AV43" s="5"/>
      <c r="AW43" s="5"/>
      <c r="AX43" s="5"/>
      <c r="AY43" s="5"/>
      <c r="AZ43" s="5"/>
      <c r="BA43" s="5"/>
      <c r="BB43" s="5"/>
      <c r="BC43" s="5"/>
      <c r="BD43" s="5"/>
      <c r="BE43" s="96">
        <f>AI43</f>
        <v>36</v>
      </c>
    </row>
    <row r="44" spans="1:57" ht="19.5" x14ac:dyDescent="0.25">
      <c r="A44" s="206"/>
      <c r="B44" s="60" t="s">
        <v>102</v>
      </c>
      <c r="C44" s="49" t="s">
        <v>109</v>
      </c>
      <c r="D44" s="56" t="s">
        <v>20</v>
      </c>
      <c r="E44" s="24"/>
      <c r="F44" s="24"/>
      <c r="G44" s="24"/>
      <c r="H44" s="24"/>
      <c r="I44" s="24"/>
      <c r="J44" s="24"/>
      <c r="K44" s="130"/>
      <c r="L44" s="130"/>
      <c r="M44" s="130"/>
      <c r="N44" s="130"/>
      <c r="O44" s="130"/>
      <c r="P44" s="130"/>
      <c r="Q44" s="130"/>
      <c r="R44" s="130"/>
      <c r="S44" s="17"/>
      <c r="T44" s="17"/>
      <c r="U44" s="17"/>
      <c r="V44" s="95"/>
      <c r="W44" s="16"/>
      <c r="X44" s="130"/>
      <c r="Y44" s="130"/>
      <c r="Z44" s="130"/>
      <c r="AA44" s="130"/>
      <c r="AB44" s="133"/>
      <c r="AC44" s="133"/>
      <c r="AD44" s="133"/>
      <c r="AE44" s="133"/>
      <c r="AF44" s="133"/>
      <c r="AG44" s="17"/>
      <c r="AH44" s="17"/>
      <c r="AI44" s="17"/>
      <c r="AJ44" s="101"/>
      <c r="AK44" s="18"/>
      <c r="AL44" s="41"/>
      <c r="AM44" s="41"/>
      <c r="AN44" s="41"/>
      <c r="AO44" s="41"/>
      <c r="AP44" s="47"/>
      <c r="AQ44" s="47"/>
      <c r="AR44" s="47"/>
      <c r="AS44" s="47"/>
      <c r="AT44" s="47"/>
      <c r="AU44" s="47"/>
      <c r="AV44" s="5"/>
      <c r="AW44" s="5"/>
      <c r="AX44" s="5"/>
      <c r="AY44" s="5"/>
      <c r="AZ44" s="5"/>
      <c r="BA44" s="5"/>
      <c r="BB44" s="5"/>
      <c r="BC44" s="5"/>
      <c r="BD44" s="5"/>
      <c r="BE44" s="96"/>
    </row>
    <row r="45" spans="1:57" ht="29.25" x14ac:dyDescent="0.25">
      <c r="A45" s="206"/>
      <c r="B45" s="60" t="s">
        <v>103</v>
      </c>
      <c r="C45" s="49" t="s">
        <v>110</v>
      </c>
      <c r="D45" s="56" t="s">
        <v>20</v>
      </c>
      <c r="E45" s="24"/>
      <c r="F45" s="24"/>
      <c r="G45" s="24"/>
      <c r="H45" s="24"/>
      <c r="I45" s="24"/>
      <c r="J45" s="24"/>
      <c r="K45" s="130"/>
      <c r="L45" s="130"/>
      <c r="M45" s="130"/>
      <c r="N45" s="130"/>
      <c r="O45" s="130"/>
      <c r="P45" s="130"/>
      <c r="Q45" s="130"/>
      <c r="R45" s="130"/>
      <c r="S45" s="17"/>
      <c r="T45" s="17"/>
      <c r="U45" s="17"/>
      <c r="V45" s="95"/>
      <c r="W45" s="16"/>
      <c r="X45" s="130"/>
      <c r="Y45" s="130"/>
      <c r="Z45" s="130"/>
      <c r="AA45" s="130"/>
      <c r="AB45" s="130"/>
      <c r="AC45" s="130"/>
      <c r="AD45" s="130"/>
      <c r="AE45" s="130"/>
      <c r="AF45" s="130"/>
      <c r="AG45" s="17"/>
      <c r="AH45" s="17"/>
      <c r="AI45" s="17"/>
      <c r="AJ45" s="101"/>
      <c r="AK45" s="18"/>
      <c r="AL45" s="41"/>
      <c r="AM45" s="41"/>
      <c r="AN45" s="41"/>
      <c r="AO45" s="41"/>
      <c r="AP45" s="47"/>
      <c r="AQ45" s="47"/>
      <c r="AR45" s="47"/>
      <c r="AS45" s="47"/>
      <c r="AT45" s="47"/>
      <c r="AU45" s="47"/>
      <c r="AV45" s="5"/>
      <c r="AW45" s="5"/>
      <c r="AX45" s="5"/>
      <c r="AY45" s="5"/>
      <c r="AZ45" s="5"/>
      <c r="BA45" s="5"/>
      <c r="BB45" s="5"/>
      <c r="BC45" s="5"/>
      <c r="BD45" s="5"/>
      <c r="BE45" s="96"/>
    </row>
    <row r="46" spans="1:57" x14ac:dyDescent="0.25">
      <c r="A46" s="206"/>
      <c r="B46" s="212" t="s">
        <v>36</v>
      </c>
      <c r="C46" s="212"/>
      <c r="D46" s="212"/>
      <c r="E46" s="24"/>
      <c r="F46" s="24"/>
      <c r="G46" s="24"/>
      <c r="H46" s="24"/>
      <c r="I46" s="24"/>
      <c r="J46" s="24"/>
      <c r="K46" s="130">
        <f>K10+K12+K18+K20+K24+K26+K28+K34+K39+K41</f>
        <v>36</v>
      </c>
      <c r="L46" s="130">
        <f t="shared" ref="L46:AF46" si="3">L10+L12+L18+L20+L24+L26+L28+L34+L39+L41</f>
        <v>36</v>
      </c>
      <c r="M46" s="130">
        <f t="shared" si="3"/>
        <v>36</v>
      </c>
      <c r="N46" s="130">
        <f t="shared" si="3"/>
        <v>34</v>
      </c>
      <c r="O46" s="130">
        <f t="shared" si="3"/>
        <v>34</v>
      </c>
      <c r="P46" s="130">
        <f t="shared" si="3"/>
        <v>34</v>
      </c>
      <c r="Q46" s="130">
        <f t="shared" si="3"/>
        <v>34</v>
      </c>
      <c r="R46" s="130">
        <f t="shared" si="3"/>
        <v>36</v>
      </c>
      <c r="S46" s="17"/>
      <c r="T46" s="17"/>
      <c r="U46" s="17"/>
      <c r="V46" s="95">
        <f t="shared" si="0"/>
        <v>280</v>
      </c>
      <c r="W46" s="16"/>
      <c r="X46" s="130">
        <f t="shared" si="3"/>
        <v>36</v>
      </c>
      <c r="Y46" s="130">
        <f t="shared" si="3"/>
        <v>34</v>
      </c>
      <c r="Z46" s="130">
        <f t="shared" si="3"/>
        <v>36</v>
      </c>
      <c r="AA46" s="130">
        <f t="shared" si="3"/>
        <v>34</v>
      </c>
      <c r="AB46" s="130">
        <f t="shared" si="3"/>
        <v>36</v>
      </c>
      <c r="AC46" s="130">
        <f t="shared" si="3"/>
        <v>34</v>
      </c>
      <c r="AD46" s="130">
        <f t="shared" si="3"/>
        <v>34</v>
      </c>
      <c r="AE46" s="130">
        <f t="shared" si="3"/>
        <v>32</v>
      </c>
      <c r="AF46" s="130">
        <f t="shared" si="3"/>
        <v>34</v>
      </c>
      <c r="AG46" s="17"/>
      <c r="AH46" s="17"/>
      <c r="AI46" s="17"/>
      <c r="AJ46" s="101">
        <f t="shared" si="1"/>
        <v>310</v>
      </c>
      <c r="AK46" s="18"/>
      <c r="AL46" s="41"/>
      <c r="AM46" s="41"/>
      <c r="AN46" s="41"/>
      <c r="AO46" s="99"/>
      <c r="AP46" s="47"/>
      <c r="AQ46" s="47"/>
      <c r="AR46" s="47"/>
      <c r="AS46" s="47"/>
      <c r="AT46" s="47"/>
      <c r="AU46" s="47"/>
      <c r="AV46" s="5"/>
      <c r="AW46" s="5"/>
      <c r="AX46" s="5"/>
      <c r="AY46" s="5"/>
      <c r="AZ46" s="5"/>
      <c r="BA46" s="5"/>
      <c r="BB46" s="5"/>
      <c r="BC46" s="5"/>
      <c r="BD46" s="5"/>
      <c r="BE46" s="96">
        <f t="shared" si="2"/>
        <v>590</v>
      </c>
    </row>
    <row r="47" spans="1:57" x14ac:dyDescent="0.25">
      <c r="A47" s="206"/>
      <c r="B47" s="210" t="s">
        <v>32</v>
      </c>
      <c r="C47" s="210"/>
      <c r="D47" s="210"/>
      <c r="E47" s="24"/>
      <c r="F47" s="24"/>
      <c r="G47" s="24"/>
      <c r="H47" s="24"/>
      <c r="I47" s="24"/>
      <c r="J47" s="24"/>
      <c r="K47" s="130">
        <f>K11+K13+K19+K21+K25+K27+K29+K35+K40+K42</f>
        <v>0</v>
      </c>
      <c r="L47" s="130">
        <f t="shared" ref="L47:AF47" si="4">L11+L13+L19+L21+L25+L27+L29+L35+L40+L42</f>
        <v>0</v>
      </c>
      <c r="M47" s="130">
        <f t="shared" si="4"/>
        <v>0</v>
      </c>
      <c r="N47" s="130">
        <f t="shared" si="4"/>
        <v>2</v>
      </c>
      <c r="O47" s="130">
        <f t="shared" si="4"/>
        <v>2</v>
      </c>
      <c r="P47" s="130">
        <f t="shared" si="4"/>
        <v>2</v>
      </c>
      <c r="Q47" s="130">
        <f t="shared" si="4"/>
        <v>2</v>
      </c>
      <c r="R47" s="130">
        <f t="shared" si="4"/>
        <v>0</v>
      </c>
      <c r="S47" s="17"/>
      <c r="T47" s="17"/>
      <c r="U47" s="17"/>
      <c r="V47" s="95">
        <f t="shared" si="0"/>
        <v>8</v>
      </c>
      <c r="W47" s="16"/>
      <c r="X47" s="130">
        <f t="shared" si="4"/>
        <v>0</v>
      </c>
      <c r="Y47" s="130">
        <f t="shared" si="4"/>
        <v>2</v>
      </c>
      <c r="Z47" s="130">
        <f t="shared" si="4"/>
        <v>0</v>
      </c>
      <c r="AA47" s="130">
        <f t="shared" si="4"/>
        <v>2</v>
      </c>
      <c r="AB47" s="130">
        <f t="shared" si="4"/>
        <v>0</v>
      </c>
      <c r="AC47" s="130">
        <f t="shared" si="4"/>
        <v>2</v>
      </c>
      <c r="AD47" s="130">
        <f t="shared" si="4"/>
        <v>2</v>
      </c>
      <c r="AE47" s="130">
        <f t="shared" si="4"/>
        <v>4</v>
      </c>
      <c r="AF47" s="130">
        <f t="shared" si="4"/>
        <v>2</v>
      </c>
      <c r="AG47" s="17"/>
      <c r="AH47" s="17"/>
      <c r="AI47" s="17"/>
      <c r="AJ47" s="101">
        <f t="shared" si="1"/>
        <v>14</v>
      </c>
      <c r="AK47" s="18"/>
      <c r="AL47" s="41"/>
      <c r="AM47" s="41"/>
      <c r="AN47" s="41"/>
      <c r="AO47" s="99"/>
      <c r="AP47" s="47"/>
      <c r="AQ47" s="47"/>
      <c r="AR47" s="47"/>
      <c r="AS47" s="47"/>
      <c r="AT47" s="47"/>
      <c r="AU47" s="47"/>
      <c r="AV47" s="5"/>
      <c r="AW47" s="5"/>
      <c r="AX47" s="5"/>
      <c r="AY47" s="5"/>
      <c r="AZ47" s="5"/>
      <c r="BA47" s="5"/>
      <c r="BB47" s="5"/>
      <c r="BC47" s="5"/>
      <c r="BD47" s="5"/>
      <c r="BE47" s="96">
        <f t="shared" si="2"/>
        <v>22</v>
      </c>
    </row>
    <row r="48" spans="1:57" x14ac:dyDescent="0.25">
      <c r="A48" s="206"/>
      <c r="B48" s="210" t="s">
        <v>33</v>
      </c>
      <c r="C48" s="210"/>
      <c r="D48" s="210"/>
      <c r="E48" s="24"/>
      <c r="F48" s="24"/>
      <c r="G48" s="24"/>
      <c r="H48" s="24"/>
      <c r="I48" s="24"/>
      <c r="J48" s="24"/>
      <c r="K48" s="130">
        <f>K46+K47</f>
        <v>36</v>
      </c>
      <c r="L48" s="130">
        <f t="shared" ref="L48:AF48" si="5">L46+L47</f>
        <v>36</v>
      </c>
      <c r="M48" s="130">
        <f t="shared" si="5"/>
        <v>36</v>
      </c>
      <c r="N48" s="130">
        <f t="shared" si="5"/>
        <v>36</v>
      </c>
      <c r="O48" s="130">
        <f t="shared" si="5"/>
        <v>36</v>
      </c>
      <c r="P48" s="130">
        <f t="shared" si="5"/>
        <v>36</v>
      </c>
      <c r="Q48" s="130">
        <f t="shared" si="5"/>
        <v>36</v>
      </c>
      <c r="R48" s="130">
        <f t="shared" si="5"/>
        <v>36</v>
      </c>
      <c r="S48" s="17"/>
      <c r="T48" s="17"/>
      <c r="U48" s="17"/>
      <c r="V48" s="95">
        <f t="shared" si="0"/>
        <v>288</v>
      </c>
      <c r="W48" s="16"/>
      <c r="X48" s="130">
        <f t="shared" si="5"/>
        <v>36</v>
      </c>
      <c r="Y48" s="130">
        <f t="shared" si="5"/>
        <v>36</v>
      </c>
      <c r="Z48" s="130">
        <f t="shared" si="5"/>
        <v>36</v>
      </c>
      <c r="AA48" s="130">
        <f t="shared" si="5"/>
        <v>36</v>
      </c>
      <c r="AB48" s="130">
        <f t="shared" si="5"/>
        <v>36</v>
      </c>
      <c r="AC48" s="130">
        <f t="shared" si="5"/>
        <v>36</v>
      </c>
      <c r="AD48" s="130">
        <f t="shared" si="5"/>
        <v>36</v>
      </c>
      <c r="AE48" s="130">
        <f t="shared" si="5"/>
        <v>36</v>
      </c>
      <c r="AF48" s="130">
        <f t="shared" si="5"/>
        <v>36</v>
      </c>
      <c r="AG48" s="17"/>
      <c r="AH48" s="17"/>
      <c r="AI48" s="17"/>
      <c r="AJ48" s="101">
        <f t="shared" si="1"/>
        <v>324</v>
      </c>
      <c r="AK48" s="18"/>
      <c r="AL48" s="41"/>
      <c r="AM48" s="41"/>
      <c r="AN48" s="41"/>
      <c r="AO48" s="99"/>
      <c r="AP48" s="47"/>
      <c r="AQ48" s="47"/>
      <c r="AR48" s="47"/>
      <c r="AS48" s="47"/>
      <c r="AT48" s="47"/>
      <c r="AU48" s="47"/>
      <c r="AV48" s="5"/>
      <c r="AW48" s="5"/>
      <c r="AX48" s="5"/>
      <c r="AY48" s="5"/>
      <c r="AZ48" s="5"/>
      <c r="BA48" s="5"/>
      <c r="BB48" s="5"/>
      <c r="BC48" s="5"/>
      <c r="BD48" s="5"/>
      <c r="BE48" s="96">
        <f t="shared" si="2"/>
        <v>612</v>
      </c>
    </row>
  </sheetData>
  <mergeCells count="55">
    <mergeCell ref="B46:D46"/>
    <mergeCell ref="B47:D47"/>
    <mergeCell ref="B48:D48"/>
    <mergeCell ref="B24:B25"/>
    <mergeCell ref="C24:C25"/>
    <mergeCell ref="B26:B27"/>
    <mergeCell ref="C26:C27"/>
    <mergeCell ref="B32:B33"/>
    <mergeCell ref="C32:C33"/>
    <mergeCell ref="B34:B35"/>
    <mergeCell ref="C34:C35"/>
    <mergeCell ref="B39:B40"/>
    <mergeCell ref="C39:C40"/>
    <mergeCell ref="B41:B42"/>
    <mergeCell ref="C41:C42"/>
    <mergeCell ref="B18:B19"/>
    <mergeCell ref="C18:C19"/>
    <mergeCell ref="B20:B21"/>
    <mergeCell ref="C20:C21"/>
    <mergeCell ref="C28:C29"/>
    <mergeCell ref="AW1:AZ1"/>
    <mergeCell ref="BA1:BD1"/>
    <mergeCell ref="BE1:BE5"/>
    <mergeCell ref="E2:BD2"/>
    <mergeCell ref="E4:BD4"/>
    <mergeCell ref="J1:M1"/>
    <mergeCell ref="N1:Q1"/>
    <mergeCell ref="S1:U1"/>
    <mergeCell ref="W1:Z1"/>
    <mergeCell ref="AB1:AD1"/>
    <mergeCell ref="AF1:AH1"/>
    <mergeCell ref="AJ1:AL1"/>
    <mergeCell ref="AN1:AQ1"/>
    <mergeCell ref="AS1:AU1"/>
    <mergeCell ref="A1:A5"/>
    <mergeCell ref="B1:B5"/>
    <mergeCell ref="C1:C5"/>
    <mergeCell ref="D1:D5"/>
    <mergeCell ref="F1:H1"/>
    <mergeCell ref="A6:A48"/>
    <mergeCell ref="B6:B7"/>
    <mergeCell ref="C6:C7"/>
    <mergeCell ref="B8:B9"/>
    <mergeCell ref="B14:B15"/>
    <mergeCell ref="C14:C15"/>
    <mergeCell ref="C8:C9"/>
    <mergeCell ref="B10:B11"/>
    <mergeCell ref="C10:C11"/>
    <mergeCell ref="B12:B13"/>
    <mergeCell ref="C12:C13"/>
    <mergeCell ref="B16:B17"/>
    <mergeCell ref="B28:B29"/>
    <mergeCell ref="B22:B23"/>
    <mergeCell ref="C22:C23"/>
    <mergeCell ref="C16:C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ТЭРО-18   18-19 уч.г.</vt:lpstr>
      <vt:lpstr>ТЭРО-18  19-20 уч.г</vt:lpstr>
      <vt:lpstr>ТЭРО-18   20-21 уч.г</vt:lpstr>
      <vt:lpstr>ТЭРО-18  22-22 уч.г</vt:lpstr>
      <vt:lpstr>Лист2</vt:lpstr>
      <vt:lpstr>'ТЭРО-18   18-19 уч.г.'!_ftn1</vt:lpstr>
      <vt:lpstr>'ТЭРО-18   18-19 уч.г.'!_ftnref1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KGST</dc:creator>
  <cp:lastModifiedBy>Наталия Мартынова</cp:lastModifiedBy>
  <cp:lastPrinted>2018-01-16T05:19:48Z</cp:lastPrinted>
  <dcterms:created xsi:type="dcterms:W3CDTF">2013-05-25T02:46:29Z</dcterms:created>
  <dcterms:modified xsi:type="dcterms:W3CDTF">2019-11-06T05:55:16Z</dcterms:modified>
</cp:coreProperties>
</file>