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3"/>
  </bookViews>
  <sheets>
    <sheet name="СЭЗ-17   17-18 уч.г." sheetId="14" r:id="rId1"/>
    <sheet name="СЭЗ-17    18-19уч.г" sheetId="15" r:id="rId2"/>
    <sheet name="СЭЗ-17   19-20уч.г" sheetId="16" r:id="rId3"/>
    <sheet name="СЭЗ-17   20-21 уч.г" sheetId="17" r:id="rId4"/>
  </sheets>
  <definedNames>
    <definedName name="_ftn1" localSheetId="1">'СЭЗ-17    18-19уч.г'!$A$119</definedName>
    <definedName name="_ftn1" localSheetId="0">'СЭЗ-17   17-18 уч.г.'!$A$115</definedName>
    <definedName name="_ftnref1" localSheetId="1">'СЭЗ-17    18-19уч.г'!$AB$2</definedName>
    <definedName name="_ftnref1" localSheetId="0">'СЭЗ-17   17-18 уч.г.'!$AB$3</definedName>
  </definedNames>
  <calcPr calcId="144525"/>
  <fileRecoveryPr repairLoad="1"/>
</workbook>
</file>

<file path=xl/calcChain.xml><?xml version="1.0" encoding="utf-8"?>
<calcChain xmlns="http://schemas.openxmlformats.org/spreadsheetml/2006/main">
  <c r="BE7" i="17" l="1"/>
  <c r="BE8" i="17"/>
  <c r="BE9" i="17"/>
  <c r="BE16" i="17"/>
  <c r="BE17" i="17"/>
  <c r="BE18" i="17"/>
  <c r="BE19" i="17"/>
  <c r="BE23" i="17"/>
  <c r="BE24" i="17"/>
  <c r="BE25" i="17"/>
  <c r="BE31" i="17"/>
  <c r="BE32" i="17"/>
  <c r="BE33" i="17"/>
  <c r="BE38" i="17"/>
  <c r="BE39" i="17"/>
  <c r="BE40" i="17"/>
  <c r="BE41" i="17"/>
  <c r="BE42" i="17"/>
  <c r="BE44" i="17"/>
  <c r="BE54" i="17"/>
  <c r="BE58" i="17"/>
  <c r="BE59" i="17"/>
  <c r="BE60" i="17"/>
  <c r="BE35" i="16"/>
  <c r="BE37" i="16"/>
  <c r="BE43" i="16"/>
  <c r="BE45" i="15"/>
  <c r="BE53" i="15"/>
  <c r="X59" i="17" l="1"/>
  <c r="X58" i="17"/>
  <c r="Y59" i="17"/>
  <c r="Y58" i="17"/>
  <c r="Z59" i="17"/>
  <c r="Z58" i="17"/>
  <c r="AA59" i="17"/>
  <c r="AB59" i="17"/>
  <c r="AC59" i="17"/>
  <c r="AD59" i="17"/>
  <c r="AE59" i="17"/>
  <c r="AB58" i="17"/>
  <c r="AA58" i="17"/>
  <c r="AC58" i="17"/>
  <c r="AD58" i="17"/>
  <c r="AE58" i="17"/>
  <c r="Q59" i="17"/>
  <c r="S59" i="17" l="1"/>
  <c r="R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AE60" i="17"/>
  <c r="AD60" i="17"/>
  <c r="AB60" i="17"/>
  <c r="AA60" i="17"/>
  <c r="Z60" i="17"/>
  <c r="Y60" i="17"/>
  <c r="X60" i="17"/>
  <c r="S58" i="17"/>
  <c r="R58" i="17"/>
  <c r="R60" i="17" s="1"/>
  <c r="Q58" i="17"/>
  <c r="Q60" i="17" s="1"/>
  <c r="P58" i="17"/>
  <c r="P60" i="17" s="1"/>
  <c r="O58" i="17"/>
  <c r="N58" i="17"/>
  <c r="N60" i="17" s="1"/>
  <c r="M58" i="17"/>
  <c r="L58" i="17"/>
  <c r="L60" i="17" s="1"/>
  <c r="K58" i="17"/>
  <c r="J58" i="17"/>
  <c r="J60" i="17" s="1"/>
  <c r="I58" i="17"/>
  <c r="H58" i="17"/>
  <c r="H60" i="17" s="1"/>
  <c r="G58" i="17"/>
  <c r="F58" i="17"/>
  <c r="F60" i="17" s="1"/>
  <c r="E58" i="17"/>
  <c r="AG53" i="17"/>
  <c r="AG52" i="17"/>
  <c r="T51" i="17"/>
  <c r="T50" i="17"/>
  <c r="AG41" i="17"/>
  <c r="AG40" i="17"/>
  <c r="T39" i="17"/>
  <c r="T38" i="17"/>
  <c r="AG32" i="17"/>
  <c r="T32" i="17"/>
  <c r="AG31" i="17"/>
  <c r="T31" i="17"/>
  <c r="T24" i="17"/>
  <c r="T23" i="17"/>
  <c r="AG19" i="17"/>
  <c r="T19" i="17"/>
  <c r="AG18" i="17"/>
  <c r="T18" i="17"/>
  <c r="AG17" i="17"/>
  <c r="T17" i="17"/>
  <c r="AG16" i="17"/>
  <c r="T16" i="17"/>
  <c r="AG9" i="17"/>
  <c r="T9" i="17"/>
  <c r="AG8" i="17"/>
  <c r="T8" i="17"/>
  <c r="AG7" i="17"/>
  <c r="T7" i="17"/>
  <c r="AG6" i="17"/>
  <c r="T6" i="17"/>
  <c r="T58" i="17" s="1"/>
  <c r="AH52" i="16"/>
  <c r="AG52" i="16"/>
  <c r="AF52" i="16"/>
  <c r="AE52" i="16"/>
  <c r="AD52" i="16"/>
  <c r="AC52" i="16"/>
  <c r="AB52" i="16"/>
  <c r="AA52" i="16"/>
  <c r="Z52" i="16"/>
  <c r="Y52" i="16"/>
  <c r="X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G52" i="16"/>
  <c r="F52" i="16"/>
  <c r="E52" i="16"/>
  <c r="AH51" i="16"/>
  <c r="AH53" i="16" s="1"/>
  <c r="AG51" i="16"/>
  <c r="AG53" i="16" s="1"/>
  <c r="AF51" i="16"/>
  <c r="AE51" i="16"/>
  <c r="AE53" i="16" s="1"/>
  <c r="AD51" i="16"/>
  <c r="AC51" i="16"/>
  <c r="AC53" i="16" s="1"/>
  <c r="AB51" i="16"/>
  <c r="AA51" i="16"/>
  <c r="AA53" i="16" s="1"/>
  <c r="Z51" i="16"/>
  <c r="Z53" i="16" s="1"/>
  <c r="Y51" i="16"/>
  <c r="Y53" i="16" s="1"/>
  <c r="X51" i="16"/>
  <c r="T51" i="16"/>
  <c r="T53" i="16" s="1"/>
  <c r="S51" i="16"/>
  <c r="S53" i="16" s="1"/>
  <c r="R51" i="16"/>
  <c r="R53" i="16" s="1"/>
  <c r="Q51" i="16"/>
  <c r="P51" i="16"/>
  <c r="P53" i="16" s="1"/>
  <c r="O51" i="16"/>
  <c r="O53" i="16" s="1"/>
  <c r="N51" i="16"/>
  <c r="N53" i="16" s="1"/>
  <c r="M51" i="16"/>
  <c r="L51" i="16"/>
  <c r="L53" i="16" s="1"/>
  <c r="K51" i="16"/>
  <c r="K53" i="16" s="1"/>
  <c r="J51" i="16"/>
  <c r="J53" i="16" s="1"/>
  <c r="I51" i="16"/>
  <c r="I53" i="16" s="1"/>
  <c r="G51" i="16"/>
  <c r="G53" i="16" s="1"/>
  <c r="F51" i="16"/>
  <c r="F53" i="16" s="1"/>
  <c r="E51" i="16"/>
  <c r="E53" i="16" s="1"/>
  <c r="AI48" i="16"/>
  <c r="BE48" i="16" s="1"/>
  <c r="AI47" i="16"/>
  <c r="BE47" i="16" s="1"/>
  <c r="AI42" i="16"/>
  <c r="U42" i="16"/>
  <c r="AI41" i="16"/>
  <c r="U41" i="16"/>
  <c r="U34" i="16"/>
  <c r="BE34" i="16" s="1"/>
  <c r="U33" i="16"/>
  <c r="BE33" i="16" s="1"/>
  <c r="AI32" i="16"/>
  <c r="U32" i="16"/>
  <c r="AI31" i="16"/>
  <c r="U31" i="16"/>
  <c r="AI28" i="16"/>
  <c r="U28" i="16"/>
  <c r="AI27" i="16"/>
  <c r="U27" i="16"/>
  <c r="U26" i="16"/>
  <c r="BE26" i="16" s="1"/>
  <c r="U25" i="16"/>
  <c r="BE25" i="16" s="1"/>
  <c r="AI18" i="16"/>
  <c r="U18" i="16"/>
  <c r="AI17" i="16"/>
  <c r="U17" i="16"/>
  <c r="AI16" i="16"/>
  <c r="U16" i="16"/>
  <c r="AI15" i="16"/>
  <c r="U15" i="16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AN60" i="15"/>
  <c r="AM60" i="15"/>
  <c r="AM62" i="15" s="1"/>
  <c r="AL60" i="15"/>
  <c r="AK60" i="15"/>
  <c r="AK62" i="15" s="1"/>
  <c r="AJ60" i="15"/>
  <c r="AI60" i="15"/>
  <c r="AI62" i="15" s="1"/>
  <c r="AH60" i="15"/>
  <c r="AG60" i="15"/>
  <c r="AG62" i="15" s="1"/>
  <c r="AF60" i="15"/>
  <c r="AE60" i="15"/>
  <c r="AE62" i="15" s="1"/>
  <c r="AD60" i="15"/>
  <c r="AC60" i="15"/>
  <c r="AC62" i="15" s="1"/>
  <c r="AB60" i="15"/>
  <c r="AA60" i="15"/>
  <c r="AA62" i="15" s="1"/>
  <c r="Z60" i="15"/>
  <c r="Y60" i="15"/>
  <c r="Y62" i="15" s="1"/>
  <c r="X60" i="15"/>
  <c r="T60" i="15"/>
  <c r="T62" i="15" s="1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AO52" i="15"/>
  <c r="BE52" i="15" s="1"/>
  <c r="AO51" i="15"/>
  <c r="BE51" i="15" s="1"/>
  <c r="AO50" i="15"/>
  <c r="BE50" i="15" s="1"/>
  <c r="AO49" i="15"/>
  <c r="BE49" i="15" s="1"/>
  <c r="AO44" i="15"/>
  <c r="U44" i="15"/>
  <c r="AO43" i="15"/>
  <c r="U43" i="15"/>
  <c r="AO40" i="15"/>
  <c r="U40" i="15"/>
  <c r="AO39" i="15"/>
  <c r="U39" i="15"/>
  <c r="AO38" i="15"/>
  <c r="U38" i="15"/>
  <c r="AO37" i="15"/>
  <c r="U37" i="15"/>
  <c r="AO36" i="15"/>
  <c r="U36" i="15"/>
  <c r="AO35" i="15"/>
  <c r="U35" i="15"/>
  <c r="AO34" i="15"/>
  <c r="U34" i="15"/>
  <c r="AO33" i="15"/>
  <c r="U33" i="15"/>
  <c r="AO32" i="15"/>
  <c r="U32" i="15"/>
  <c r="AO31" i="15"/>
  <c r="U31" i="15"/>
  <c r="U28" i="15"/>
  <c r="BE28" i="15" s="1"/>
  <c r="U27" i="15"/>
  <c r="BE27" i="15" s="1"/>
  <c r="U26" i="15"/>
  <c r="BE26" i="15" s="1"/>
  <c r="U25" i="15"/>
  <c r="BE25" i="15" s="1"/>
  <c r="AO22" i="15"/>
  <c r="U22" i="15"/>
  <c r="AO21" i="15"/>
  <c r="U21" i="15"/>
  <c r="AO20" i="15"/>
  <c r="U20" i="15"/>
  <c r="AO19" i="15"/>
  <c r="U19" i="15"/>
  <c r="U18" i="15"/>
  <c r="BE18" i="15" s="1"/>
  <c r="U17" i="15"/>
  <c r="AO16" i="15"/>
  <c r="BE16" i="15" s="1"/>
  <c r="AO15" i="15"/>
  <c r="BE15" i="16" l="1"/>
  <c r="BE16" i="16"/>
  <c r="BE17" i="16"/>
  <c r="BE18" i="16"/>
  <c r="BE27" i="16"/>
  <c r="BE28" i="16"/>
  <c r="BE31" i="16"/>
  <c r="BE32" i="16"/>
  <c r="BE41" i="16"/>
  <c r="BE42" i="16"/>
  <c r="AO60" i="15"/>
  <c r="U60" i="15"/>
  <c r="BE17" i="15"/>
  <c r="BE19" i="15"/>
  <c r="BE20" i="15"/>
  <c r="BE21" i="15"/>
  <c r="BE22" i="15"/>
  <c r="BE31" i="15"/>
  <c r="BE32" i="15"/>
  <c r="BE33" i="15"/>
  <c r="BE34" i="15"/>
  <c r="BE35" i="15"/>
  <c r="BE36" i="15"/>
  <c r="BE37" i="15"/>
  <c r="BE38" i="15"/>
  <c r="BE39" i="15"/>
  <c r="BE40" i="15"/>
  <c r="BE43" i="15"/>
  <c r="BE44" i="15"/>
  <c r="G62" i="15"/>
  <c r="I62" i="15"/>
  <c r="K62" i="15"/>
  <c r="M62" i="15"/>
  <c r="O62" i="15"/>
  <c r="S62" i="15"/>
  <c r="X62" i="15"/>
  <c r="Z62" i="15"/>
  <c r="AB62" i="15"/>
  <c r="AD62" i="15"/>
  <c r="AF62" i="15"/>
  <c r="AH62" i="15"/>
  <c r="AJ62" i="15"/>
  <c r="AL62" i="15"/>
  <c r="AN62" i="15"/>
  <c r="M53" i="16"/>
  <c r="Q53" i="16"/>
  <c r="X53" i="16"/>
  <c r="BE15" i="15"/>
  <c r="AO61" i="15"/>
  <c r="AG59" i="17"/>
  <c r="O60" i="17"/>
  <c r="M60" i="17"/>
  <c r="K60" i="17"/>
  <c r="I60" i="17"/>
  <c r="G60" i="17"/>
  <c r="E60" i="17"/>
  <c r="AG58" i="17"/>
  <c r="S60" i="17"/>
  <c r="AC60" i="17"/>
  <c r="AG60" i="17" s="1"/>
  <c r="T59" i="17"/>
  <c r="AD53" i="16"/>
  <c r="AF53" i="16"/>
  <c r="U52" i="16"/>
  <c r="AB53" i="16"/>
  <c r="AI52" i="16"/>
  <c r="BE52" i="16" s="1"/>
  <c r="Q62" i="15"/>
  <c r="E62" i="15"/>
  <c r="U62" i="15" s="1"/>
  <c r="BE62" i="15" s="1"/>
  <c r="R62" i="15"/>
  <c r="P62" i="15"/>
  <c r="N62" i="15"/>
  <c r="L62" i="15"/>
  <c r="J62" i="15"/>
  <c r="H62" i="15"/>
  <c r="F62" i="15"/>
  <c r="U61" i="15"/>
  <c r="BE61" i="15" s="1"/>
  <c r="T60" i="17"/>
  <c r="BE6" i="17"/>
  <c r="U51" i="16"/>
  <c r="AI51" i="16"/>
  <c r="AO62" i="15"/>
  <c r="BE51" i="16" l="1"/>
  <c r="BE60" i="15"/>
  <c r="U53" i="16"/>
  <c r="AI53" i="16"/>
  <c r="BE53" i="16" l="1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AS56" i="14"/>
  <c r="AS58" i="14" s="1"/>
  <c r="AR56" i="14"/>
  <c r="AR58" i="14" s="1"/>
  <c r="AQ56" i="14"/>
  <c r="AQ58" i="14" s="1"/>
  <c r="AP56" i="14"/>
  <c r="AP58" i="14" s="1"/>
  <c r="AO56" i="14"/>
  <c r="AO58" i="14" s="1"/>
  <c r="AN56" i="14"/>
  <c r="AN58" i="14" s="1"/>
  <c r="AM56" i="14"/>
  <c r="AM58" i="14" s="1"/>
  <c r="AL56" i="14"/>
  <c r="AL58" i="14" s="1"/>
  <c r="AK56" i="14"/>
  <c r="AK58" i="14" s="1"/>
  <c r="AJ56" i="14"/>
  <c r="AJ58" i="14" s="1"/>
  <c r="AI56" i="14"/>
  <c r="AI58" i="14" s="1"/>
  <c r="AH56" i="14"/>
  <c r="AH58" i="14" s="1"/>
  <c r="AG56" i="14"/>
  <c r="AG58" i="14" s="1"/>
  <c r="AF56" i="14"/>
  <c r="AE56" i="14"/>
  <c r="AE58" i="14" s="1"/>
  <c r="AD56" i="14"/>
  <c r="AD58" i="14" s="1"/>
  <c r="AC56" i="14"/>
  <c r="AC58" i="14" s="1"/>
  <c r="AB56" i="14"/>
  <c r="AB58" i="14" s="1"/>
  <c r="AA56" i="14"/>
  <c r="AA58" i="14" s="1"/>
  <c r="Z56" i="14"/>
  <c r="Z58" i="14" s="1"/>
  <c r="Y56" i="14"/>
  <c r="Y58" i="14" s="1"/>
  <c r="X56" i="14"/>
  <c r="X58" i="14" s="1"/>
  <c r="U56" i="14"/>
  <c r="U58" i="14" s="1"/>
  <c r="T56" i="14"/>
  <c r="T58" i="14" s="1"/>
  <c r="S56" i="14"/>
  <c r="S58" i="14" s="1"/>
  <c r="R56" i="14"/>
  <c r="R58" i="14" s="1"/>
  <c r="Q56" i="14"/>
  <c r="Q58" i="14" s="1"/>
  <c r="P56" i="14"/>
  <c r="O56" i="14"/>
  <c r="O58" i="14" s="1"/>
  <c r="N56" i="14"/>
  <c r="N58" i="14" s="1"/>
  <c r="M56" i="14"/>
  <c r="M58" i="14" s="1"/>
  <c r="L56" i="14"/>
  <c r="L58" i="14" s="1"/>
  <c r="K56" i="14"/>
  <c r="K58" i="14" s="1"/>
  <c r="J56" i="14"/>
  <c r="J58" i="14" s="1"/>
  <c r="I56" i="14"/>
  <c r="I58" i="14" s="1"/>
  <c r="H56" i="14"/>
  <c r="H58" i="14" s="1"/>
  <c r="G56" i="14"/>
  <c r="G58" i="14" s="1"/>
  <c r="F56" i="14"/>
  <c r="F58" i="14" s="1"/>
  <c r="E56" i="14"/>
  <c r="E58" i="14" s="1"/>
  <c r="AT41" i="14"/>
  <c r="BE41" i="14" s="1"/>
  <c r="AT40" i="14"/>
  <c r="BE40" i="14" s="1"/>
  <c r="AT39" i="14"/>
  <c r="V39" i="14"/>
  <c r="BE39" i="14" s="1"/>
  <c r="AT38" i="14"/>
  <c r="V38" i="14"/>
  <c r="BE38" i="14" s="1"/>
  <c r="AT37" i="14"/>
  <c r="V37" i="14"/>
  <c r="BE37" i="14" s="1"/>
  <c r="AT36" i="14"/>
  <c r="V36" i="14"/>
  <c r="BE36" i="14" s="1"/>
  <c r="AT35" i="14"/>
  <c r="V35" i="14"/>
  <c r="BE35" i="14" s="1"/>
  <c r="AT34" i="14"/>
  <c r="V34" i="14"/>
  <c r="BE34" i="14" s="1"/>
  <c r="AT33" i="14"/>
  <c r="BE33" i="14" s="1"/>
  <c r="AT32" i="14"/>
  <c r="BE32" i="14" s="1"/>
  <c r="AT31" i="14"/>
  <c r="BE31" i="14" s="1"/>
  <c r="AT30" i="14"/>
  <c r="BE30" i="14" s="1"/>
  <c r="V29" i="14"/>
  <c r="BE29" i="14" s="1"/>
  <c r="V28" i="14"/>
  <c r="BE28" i="14" s="1"/>
  <c r="AT27" i="14"/>
  <c r="V27" i="14"/>
  <c r="BE27" i="14" s="1"/>
  <c r="AT26" i="14"/>
  <c r="V26" i="14"/>
  <c r="BE26" i="14" s="1"/>
  <c r="AT25" i="14"/>
  <c r="V25" i="14"/>
  <c r="BE25" i="14" s="1"/>
  <c r="AT24" i="14"/>
  <c r="V24" i="14"/>
  <c r="BE24" i="14" s="1"/>
  <c r="V23" i="14"/>
  <c r="BE23" i="14" s="1"/>
  <c r="V22" i="14"/>
  <c r="BE22" i="14" s="1"/>
  <c r="AT21" i="14"/>
  <c r="V21" i="14"/>
  <c r="BE21" i="14" s="1"/>
  <c r="AT20" i="14"/>
  <c r="V20" i="14"/>
  <c r="BE20" i="14" s="1"/>
  <c r="AT19" i="14"/>
  <c r="V19" i="14"/>
  <c r="BE19" i="14" s="1"/>
  <c r="AT18" i="14"/>
  <c r="V18" i="14"/>
  <c r="BE18" i="14" s="1"/>
  <c r="AT17" i="14"/>
  <c r="V17" i="14"/>
  <c r="BE17" i="14" s="1"/>
  <c r="AT16" i="14"/>
  <c r="V16" i="14"/>
  <c r="BE16" i="14" s="1"/>
  <c r="AT15" i="14"/>
  <c r="V15" i="14"/>
  <c r="BE15" i="14" s="1"/>
  <c r="AT14" i="14"/>
  <c r="V14" i="14"/>
  <c r="BE14" i="14" s="1"/>
  <c r="AT13" i="14"/>
  <c r="V13" i="14"/>
  <c r="BE13" i="14" s="1"/>
  <c r="AT12" i="14"/>
  <c r="V12" i="14"/>
  <c r="BE12" i="14" s="1"/>
  <c r="AT11" i="14"/>
  <c r="AT57" i="14" s="1"/>
  <c r="V11" i="14"/>
  <c r="AT10" i="14"/>
  <c r="AT56" i="14" s="1"/>
  <c r="V10" i="14"/>
  <c r="BE10" i="14" s="1"/>
  <c r="V58" i="14" l="1"/>
  <c r="P58" i="14"/>
  <c r="V57" i="14"/>
  <c r="BE57" i="14" s="1"/>
  <c r="AF58" i="14"/>
  <c r="AT58" i="14" s="1"/>
  <c r="V56" i="14"/>
  <c r="BE56" i="14" s="1"/>
  <c r="BE11" i="14"/>
  <c r="BE58" i="14" l="1"/>
</calcChain>
</file>

<file path=xl/sharedStrings.xml><?xml version="1.0" encoding="utf-8"?>
<sst xmlns="http://schemas.openxmlformats.org/spreadsheetml/2006/main" count="485" uniqueCount="175">
  <si>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</si>
  <si>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</si>
  <si>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</si>
  <si>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</si>
  <si>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</si>
  <si>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</si>
  <si>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</si>
  <si>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</si>
  <si>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</si>
  <si>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</si>
  <si>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</si>
  <si>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</si>
  <si>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</si>
  <si>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</si>
  <si>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</si>
  <si>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</si>
  <si>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</si>
  <si>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</si>
  <si>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</si>
  <si>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</si>
  <si>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</si>
  <si>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</si>
  <si>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</si>
  <si>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</si>
  <si>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</si>
  <si>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</si>
  <si>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</si>
  <si>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</si>
  <si>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</si>
  <si>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</si>
  <si>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</si>
  <si>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</si>
  <si>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</si>
  <si>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</si>
  <si>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</si>
  <si>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</si>
  <si>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</si>
  <si>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 xml:space="preserve">Всего час. в неделю обязательной учебной
нагрузки
</t>
  </si>
  <si>
    <t xml:space="preserve">Всего часов  </t>
  </si>
  <si>
    <t>Основы философии</t>
  </si>
  <si>
    <t>ОГСЭ.01</t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</si>
  <si>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</si>
  <si>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</si>
  <si>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</si>
  <si>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</si>
  <si>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</si>
  <si>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</si>
  <si>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ЕН.01</t>
  </si>
  <si>
    <t>Математика</t>
  </si>
  <si>
    <t>Информатика</t>
  </si>
  <si>
    <t>ЕН.02</t>
  </si>
  <si>
    <t>Инженерная  графика</t>
  </si>
  <si>
    <t>Техническая механика</t>
  </si>
  <si>
    <t>ОП.02</t>
  </si>
  <si>
    <t>Основы электротехники</t>
  </si>
  <si>
    <t>ОП.03</t>
  </si>
  <si>
    <t>Основы геодезии</t>
  </si>
  <si>
    <t>ОП. 04</t>
  </si>
  <si>
    <t>Безопасность жизнедеятельности</t>
  </si>
  <si>
    <t>ОП.07</t>
  </si>
  <si>
    <t>Участие в проектировании зданий и сооружений</t>
  </si>
  <si>
    <t>ПМ.01</t>
  </si>
  <si>
    <t>Проектирование зданий и сооружений</t>
  </si>
  <si>
    <t>МДК.01.01</t>
  </si>
  <si>
    <t>Учебная практика</t>
  </si>
  <si>
    <t>УП.01</t>
  </si>
  <si>
    <t>Выполнение технологических процессов при строительстве, эксплуатации и реконструкции строительных объектов</t>
  </si>
  <si>
    <t>ПМ. 02</t>
  </si>
  <si>
    <t>Организация технологических процессов при строительстве эксплуатации и реконструкции строительных работ</t>
  </si>
  <si>
    <t>МДК.02.01</t>
  </si>
  <si>
    <t>ОП.05</t>
  </si>
  <si>
    <t>Информационные технологии в информационной деятельности</t>
  </si>
  <si>
    <t>МДК.01.02</t>
  </si>
  <si>
    <t>Проект производства работ</t>
  </si>
  <si>
    <t>ПП.01</t>
  </si>
  <si>
    <t>Производственная практика (практика по профилю специальности)</t>
  </si>
  <si>
    <t>ПМ.02</t>
  </si>
  <si>
    <t>Организация технологических процессов при строительстве эксплуатации и реконструкции строительных объектов</t>
  </si>
  <si>
    <t>ПП.02</t>
  </si>
  <si>
    <t>Производственная практика</t>
  </si>
  <si>
    <t>Организация деятельности структурных подразделений при выполнении строительно-монтажных работ, эксплуатации и реконструкции строительных объектов</t>
  </si>
  <si>
    <t>МДК.03.01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</si>
  <si>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</si>
  <si>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</si>
  <si>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</si>
  <si>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>ЕН.0</t>
    </r>
    <r>
      <rPr>
        <sz val="5"/>
        <color indexed="8"/>
        <rFont val="Times New Roman"/>
        <family val="1"/>
        <charset val="204"/>
      </rPr>
      <t>n</t>
    </r>
  </si>
  <si>
    <r>
      <t xml:space="preserve">Общепрофессиональный  цикл </t>
    </r>
    <r>
      <rPr>
        <i/>
        <sz val="5"/>
        <color indexed="8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</si>
  <si>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5"/>
        <color indexed="8"/>
        <rFont val="Times New Roman"/>
        <family val="1"/>
        <charset val="204"/>
      </rPr>
      <t xml:space="preserve"> (для НПО)</t>
    </r>
  </si>
  <si>
    <t>ОП.06</t>
  </si>
  <si>
    <t>Выполнение технологических процессов при строительстве, эксплуатации и реконструкции строительных работ</t>
  </si>
  <si>
    <t>МДК.02.02</t>
  </si>
  <si>
    <t>Учет и контроль технологических процессов</t>
  </si>
  <si>
    <t>ПП.03</t>
  </si>
  <si>
    <t>ПМ.03</t>
  </si>
  <si>
    <t>Организация видов работ при эксплуатации и реконструкции строительнхы работ</t>
  </si>
  <si>
    <t>МДК.04.01</t>
  </si>
  <si>
    <t>Реконструкция зданий</t>
  </si>
  <si>
    <t>Эксплуатация зданий</t>
  </si>
  <si>
    <t>УП.04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</si>
  <si>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</si>
  <si>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</si>
  <si>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</si>
  <si>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</si>
  <si>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</si>
  <si>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</si>
  <si>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</si>
  <si>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</si>
  <si>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МДК.05.01</t>
  </si>
  <si>
    <t>Технология выполнения работ по профессии штукатур</t>
  </si>
  <si>
    <t>ПП. 05</t>
  </si>
  <si>
    <t>1.1. Календарный график учебного процесса</t>
  </si>
  <si>
    <r>
      <t>1.1.</t>
    </r>
    <r>
      <rPr>
        <b/>
        <sz val="11"/>
        <color indexed="8"/>
        <rFont val="Calibri"/>
        <family val="2"/>
        <charset val="204"/>
      </rPr>
      <t xml:space="preserve"> Календарный график учебного процесса</t>
    </r>
  </si>
  <si>
    <t>Управл. деятельностью струк. подразделений при выполн. строительно-монтажных работ,экспл. и реконстр. зданий и сооружений</t>
  </si>
  <si>
    <t>ПП.04</t>
  </si>
  <si>
    <t>ПДП</t>
  </si>
  <si>
    <t>Преддипломная практика</t>
  </si>
  <si>
    <r>
      <t xml:space="preserve">Общий гуманитарный и социально-экономический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</si>
  <si>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</si>
  <si>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Общепрофессиональный  цикл </t>
    </r>
    <r>
      <rPr>
        <i/>
        <sz val="6"/>
        <color indexed="8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</si>
  <si>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6"/>
        <color indexed="8"/>
        <rFont val="Times New Roman"/>
        <family val="1"/>
        <charset val="204"/>
      </rPr>
      <t xml:space="preserve"> (для НПО)</t>
    </r>
  </si>
  <si>
    <t>БЖ</t>
  </si>
  <si>
    <r>
      <t>ЕН.0</t>
    </r>
    <r>
      <rPr>
        <sz val="6"/>
        <color indexed="8"/>
        <rFont val="Times New Roman"/>
        <family val="1"/>
        <charset val="204"/>
      </rPr>
      <t>n</t>
    </r>
  </si>
  <si>
    <t>МДК 04,02</t>
  </si>
  <si>
    <t>обяз.уч.</t>
  </si>
  <si>
    <t>сам.раб.</t>
  </si>
  <si>
    <t>География</t>
  </si>
  <si>
    <t>Экология</t>
  </si>
  <si>
    <t>Основы исследовательской деятельности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</si>
  <si>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</si>
  <si>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</si>
  <si>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</si>
  <si>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</si>
  <si>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1. КАЛЕНДАРНЫЕ ГРАФИКИ</t>
  </si>
  <si>
    <t>УП.05</t>
  </si>
  <si>
    <t>УП.03.</t>
  </si>
  <si>
    <t>ПМ.05</t>
  </si>
  <si>
    <t>Выполнение работ по одной или нескольким профессиям штукатур</t>
  </si>
  <si>
    <t>сам.р.с</t>
  </si>
  <si>
    <t>Технология выполнения работ по профессии</t>
  </si>
  <si>
    <t>ПМ.06</t>
  </si>
  <si>
    <t>Основы предпринимательства и трудоустройства на работу</t>
  </si>
  <si>
    <t>МДК.06.01</t>
  </si>
  <si>
    <t>Способы поиска работы, трудоустройства</t>
  </si>
  <si>
    <t>МДК.06.02.</t>
  </si>
  <si>
    <t>Основы предпринимательства, открытие собственного дела</t>
  </si>
  <si>
    <t>сам.р.с.</t>
  </si>
  <si>
    <t>УП.06</t>
  </si>
  <si>
    <t>ГИА</t>
  </si>
  <si>
    <t>Государственная итоговая аттестация</t>
  </si>
  <si>
    <t>Экономика организации</t>
  </si>
  <si>
    <t>УП.02</t>
  </si>
  <si>
    <t>ОДБ.10</t>
  </si>
  <si>
    <t>одб.11</t>
  </si>
  <si>
    <t>одб.12</t>
  </si>
  <si>
    <t>Астрономия</t>
  </si>
  <si>
    <t xml:space="preserve">Русский язык </t>
  </si>
  <si>
    <t xml:space="preserve"> Литература</t>
  </si>
  <si>
    <t xml:space="preserve">Инностранный язык  </t>
  </si>
  <si>
    <t xml:space="preserve">История </t>
  </si>
  <si>
    <t>Обществознание</t>
  </si>
  <si>
    <t xml:space="preserve">Химия </t>
  </si>
  <si>
    <t xml:space="preserve">Биология </t>
  </si>
  <si>
    <t xml:space="preserve">Физическая культура   </t>
  </si>
  <si>
    <t xml:space="preserve">ОБЖ  </t>
  </si>
  <si>
    <t>ОДп.01</t>
  </si>
  <si>
    <t>ОДп.02</t>
  </si>
  <si>
    <t>ОДп.03</t>
  </si>
  <si>
    <t xml:space="preserve">Математика  </t>
  </si>
  <si>
    <t xml:space="preserve">Информатика  </t>
  </si>
  <si>
    <t xml:space="preserve">Физика  </t>
  </si>
  <si>
    <t>УДД.01</t>
  </si>
  <si>
    <t>3 курс СЭЗ-17     19-20 уч.г</t>
  </si>
  <si>
    <t>4 курс  СЭЗ-17  20-21 уч.год</t>
  </si>
  <si>
    <t>1 курс  СЭЗ-17     17-18 уч.г</t>
  </si>
  <si>
    <t>2 курс  СЭЗ-17     18-19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</si>
</sst>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sz val="5"/>
      <color indexed="8"/>
      <name val="Calibri"/>
      <family val="2"/>
      <charset val="204"/>
    </font>
    <font>
      <b/>
      <i/>
      <sz val="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textRotation="90"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10" fillId="9" borderId="1" xfId="0" applyFont="1" applyFill="1" applyBorder="1" applyAlignment="1">
      <alignment horizontal="center" vertical="center" textRotation="90"/>
    </xf>
    <xf numFmtId="0" fontId="15" fillId="9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1" fillId="6" borderId="1" xfId="0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wrapText="1"/>
    </xf>
    <xf numFmtId="0" fontId="22" fillId="7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21" fillId="1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21" fillId="1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14" borderId="1" xfId="0" applyFont="1" applyFill="1" applyBorder="1" applyAlignment="1">
      <alignment horizontal="right" vertical="center" wrapText="1"/>
    </xf>
    <xf numFmtId="0" fontId="21" fillId="14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4" fillId="7" borderId="1" xfId="0" applyFont="1" applyFill="1" applyBorder="1" applyAlignment="1">
      <alignment wrapText="1"/>
    </xf>
    <xf numFmtId="0" fontId="35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25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wrapText="1"/>
    </xf>
    <xf numFmtId="0" fontId="33" fillId="7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vertical="center" wrapText="1"/>
    </xf>
    <xf numFmtId="0" fontId="36" fillId="9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6" fillId="7" borderId="1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right" vertical="center" wrapText="1"/>
    </xf>
    <xf numFmtId="0" fontId="40" fillId="12" borderId="5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39" fillId="12" borderId="4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FFFFCC"/>
      <color rgb="FFFFFF99"/>
      <color rgb="FF8C3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3"/>
  <sheetViews>
    <sheetView topLeftCell="E1" zoomScale="140" zoomScaleNormal="140" workbookViewId="0">
      <selection activeCell="BE7" sqref="BE7:BE8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83" t="s">
        <v>132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1:58" x14ac:dyDescent="0.25">
      <c r="B2" s="185" t="s">
        <v>110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58" x14ac:dyDescent="0.25">
      <c r="A3" s="187" t="s">
        <v>0</v>
      </c>
      <c r="B3" s="187" t="s">
        <v>1</v>
      </c>
      <c r="C3" s="187" t="s">
        <v>2</v>
      </c>
      <c r="D3" s="187" t="s">
        <v>3</v>
      </c>
      <c r="E3" s="3"/>
      <c r="F3" s="177" t="s">
        <v>4</v>
      </c>
      <c r="G3" s="177"/>
      <c r="H3" s="177"/>
      <c r="I3" s="4"/>
      <c r="J3" s="177" t="s">
        <v>5</v>
      </c>
      <c r="K3" s="177"/>
      <c r="L3" s="177"/>
      <c r="M3" s="177"/>
      <c r="N3" s="177" t="s">
        <v>6</v>
      </c>
      <c r="O3" s="177"/>
      <c r="P3" s="177"/>
      <c r="Q3" s="177"/>
      <c r="R3" s="4"/>
      <c r="S3" s="177" t="s">
        <v>7</v>
      </c>
      <c r="T3" s="177"/>
      <c r="U3" s="177"/>
      <c r="V3" s="4"/>
      <c r="W3" s="177" t="s">
        <v>8</v>
      </c>
      <c r="X3" s="177"/>
      <c r="Y3" s="177"/>
      <c r="Z3" s="177"/>
      <c r="AA3" s="4"/>
      <c r="AB3" s="177" t="s">
        <v>9</v>
      </c>
      <c r="AC3" s="177"/>
      <c r="AD3" s="177"/>
      <c r="AE3" s="4"/>
      <c r="AF3" s="177" t="s">
        <v>10</v>
      </c>
      <c r="AG3" s="177"/>
      <c r="AH3" s="177"/>
      <c r="AI3" s="4"/>
      <c r="AJ3" s="177" t="s">
        <v>11</v>
      </c>
      <c r="AK3" s="177"/>
      <c r="AL3" s="177"/>
      <c r="AM3" s="4"/>
      <c r="AN3" s="177" t="s">
        <v>12</v>
      </c>
      <c r="AO3" s="177"/>
      <c r="AP3" s="177"/>
      <c r="AQ3" s="177"/>
      <c r="AR3" s="4"/>
      <c r="AS3" s="177" t="s">
        <v>13</v>
      </c>
      <c r="AT3" s="177"/>
      <c r="AU3" s="177"/>
      <c r="AV3" s="4"/>
      <c r="AW3" s="177" t="s">
        <v>14</v>
      </c>
      <c r="AX3" s="177"/>
      <c r="AY3" s="177"/>
      <c r="AZ3" s="177"/>
      <c r="BA3" s="177" t="s">
        <v>15</v>
      </c>
      <c r="BB3" s="177"/>
      <c r="BC3" s="177"/>
      <c r="BD3" s="177"/>
      <c r="BE3" s="178" t="s">
        <v>38</v>
      </c>
    </row>
    <row r="4" spans="1:58" x14ac:dyDescent="0.25">
      <c r="A4" s="187"/>
      <c r="B4" s="187"/>
      <c r="C4" s="187"/>
      <c r="D4" s="187"/>
      <c r="E4" s="179" t="s">
        <v>16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8"/>
    </row>
    <row r="5" spans="1:58" x14ac:dyDescent="0.25">
      <c r="A5" s="187"/>
      <c r="B5" s="187"/>
      <c r="C5" s="187"/>
      <c r="D5" s="187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78"/>
    </row>
    <row r="6" spans="1:58" x14ac:dyDescent="0.25">
      <c r="A6" s="187"/>
      <c r="B6" s="187"/>
      <c r="C6" s="187"/>
      <c r="D6" s="187"/>
      <c r="E6" s="179" t="s">
        <v>17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8"/>
    </row>
    <row r="7" spans="1:58" ht="12" customHeight="1" x14ac:dyDescent="0.25">
      <c r="A7" s="187"/>
      <c r="B7" s="187"/>
      <c r="C7" s="187"/>
      <c r="D7" s="187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20">
        <v>18</v>
      </c>
      <c r="W7" s="20">
        <v>19</v>
      </c>
      <c r="X7" s="7">
        <v>20</v>
      </c>
      <c r="Y7" s="7">
        <v>21</v>
      </c>
      <c r="Z7" s="7">
        <v>22</v>
      </c>
      <c r="AA7" s="25">
        <v>23</v>
      </c>
      <c r="AB7" s="25">
        <v>24</v>
      </c>
      <c r="AC7" s="25">
        <v>25</v>
      </c>
      <c r="AD7" s="25">
        <v>26</v>
      </c>
      <c r="AE7" s="25">
        <v>27</v>
      </c>
      <c r="AF7" s="25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2">
        <v>42</v>
      </c>
      <c r="AU7" s="22">
        <v>43</v>
      </c>
      <c r="AV7" s="24">
        <v>44</v>
      </c>
      <c r="AW7" s="24">
        <v>45</v>
      </c>
      <c r="AX7" s="24">
        <v>46</v>
      </c>
      <c r="AY7" s="24">
        <v>47</v>
      </c>
      <c r="AZ7" s="24">
        <v>48</v>
      </c>
      <c r="BA7" s="24">
        <v>49</v>
      </c>
      <c r="BB7" s="24">
        <v>50</v>
      </c>
      <c r="BC7" s="24">
        <v>51</v>
      </c>
      <c r="BD7" s="24">
        <v>52</v>
      </c>
      <c r="BE7" s="178"/>
    </row>
    <row r="8" spans="1:58" ht="11.25" customHeight="1" x14ac:dyDescent="0.25">
      <c r="A8" s="180" t="s">
        <v>173</v>
      </c>
      <c r="B8" s="150" t="s">
        <v>18</v>
      </c>
      <c r="C8" s="151" t="s">
        <v>19</v>
      </c>
      <c r="D8" s="91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1"/>
      <c r="W8" s="21"/>
      <c r="X8" s="5"/>
      <c r="Y8" s="5"/>
      <c r="Z8" s="5"/>
      <c r="AA8" s="26"/>
      <c r="AB8" s="26"/>
      <c r="AC8" s="26"/>
      <c r="AD8" s="26"/>
      <c r="AE8" s="26"/>
      <c r="AF8" s="2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3"/>
      <c r="AU8" s="23"/>
      <c r="AV8" s="21"/>
      <c r="AW8" s="21"/>
      <c r="AX8" s="21"/>
      <c r="AY8" s="21"/>
      <c r="AZ8" s="21"/>
      <c r="BA8" s="21"/>
      <c r="BB8" s="21"/>
      <c r="BC8" s="21"/>
      <c r="BD8" s="21"/>
      <c r="BE8" s="5"/>
    </row>
    <row r="9" spans="1:58" ht="9" customHeight="1" x14ac:dyDescent="0.25">
      <c r="A9" s="180"/>
      <c r="B9" s="150"/>
      <c r="C9" s="151"/>
      <c r="D9" s="91" t="s">
        <v>21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92"/>
      <c r="W9" s="93"/>
      <c r="X9" s="17"/>
      <c r="Y9" s="17"/>
      <c r="Z9" s="17"/>
      <c r="AA9" s="94"/>
      <c r="AB9" s="94"/>
      <c r="AC9" s="94"/>
      <c r="AD9" s="94"/>
      <c r="AE9" s="94"/>
      <c r="AF9" s="94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95"/>
      <c r="AT9" s="96"/>
      <c r="AU9" s="96"/>
      <c r="AV9" s="93"/>
      <c r="AW9" s="93"/>
      <c r="AX9" s="93"/>
      <c r="AY9" s="93"/>
      <c r="AZ9" s="93"/>
      <c r="BA9" s="93"/>
      <c r="BB9" s="93"/>
      <c r="BC9" s="93"/>
      <c r="BD9" s="93"/>
      <c r="BE9" s="17"/>
    </row>
    <row r="10" spans="1:58" ht="9" customHeight="1" x14ac:dyDescent="0.25">
      <c r="A10" s="180"/>
      <c r="B10" s="160" t="s">
        <v>22</v>
      </c>
      <c r="C10" s="181" t="s">
        <v>155</v>
      </c>
      <c r="D10" s="128" t="s">
        <v>20</v>
      </c>
      <c r="E10" s="97">
        <v>2</v>
      </c>
      <c r="F10" s="97">
        <v>2</v>
      </c>
      <c r="G10" s="97">
        <v>2</v>
      </c>
      <c r="H10" s="97">
        <v>2</v>
      </c>
      <c r="I10" s="97">
        <v>2</v>
      </c>
      <c r="J10" s="97">
        <v>2</v>
      </c>
      <c r="K10" s="97">
        <v>2</v>
      </c>
      <c r="L10" s="97">
        <v>2</v>
      </c>
      <c r="M10" s="97">
        <v>2</v>
      </c>
      <c r="N10" s="97">
        <v>2</v>
      </c>
      <c r="O10" s="97">
        <v>2</v>
      </c>
      <c r="P10" s="97">
        <v>2</v>
      </c>
      <c r="Q10" s="97">
        <v>2</v>
      </c>
      <c r="R10" s="97">
        <v>2</v>
      </c>
      <c r="S10" s="97">
        <v>2</v>
      </c>
      <c r="T10" s="97">
        <v>2</v>
      </c>
      <c r="U10" s="97">
        <v>2</v>
      </c>
      <c r="V10" s="53">
        <f>E10+F10+G10+H10+I10+J10+K10+L10+M10+N10+O10+P10+Q10+R10+S10+T10+U10</f>
        <v>34</v>
      </c>
      <c r="W10" s="49"/>
      <c r="X10" s="97">
        <v>2</v>
      </c>
      <c r="Y10" s="97">
        <v>2</v>
      </c>
      <c r="Z10" s="97">
        <v>2</v>
      </c>
      <c r="AA10" s="97">
        <v>2</v>
      </c>
      <c r="AB10" s="97">
        <v>2</v>
      </c>
      <c r="AC10" s="97">
        <v>2</v>
      </c>
      <c r="AD10" s="97">
        <v>2</v>
      </c>
      <c r="AE10" s="97">
        <v>2</v>
      </c>
      <c r="AF10" s="97">
        <v>2</v>
      </c>
      <c r="AG10" s="97">
        <v>2</v>
      </c>
      <c r="AH10" s="97">
        <v>2</v>
      </c>
      <c r="AI10" s="97">
        <v>2</v>
      </c>
      <c r="AJ10" s="97">
        <v>2</v>
      </c>
      <c r="AK10" s="97">
        <v>2</v>
      </c>
      <c r="AL10" s="97">
        <v>2</v>
      </c>
      <c r="AM10" s="97">
        <v>2</v>
      </c>
      <c r="AN10" s="97">
        <v>2</v>
      </c>
      <c r="AO10" s="97">
        <v>2</v>
      </c>
      <c r="AP10" s="97">
        <v>2</v>
      </c>
      <c r="AQ10" s="97">
        <v>2</v>
      </c>
      <c r="AR10" s="97">
        <v>2</v>
      </c>
      <c r="AS10" s="97">
        <v>2</v>
      </c>
      <c r="AT10" s="98">
        <f>X10+Y10+Z10+AA10+AB10+AC10+AD10+AE10+AF10+AG10+AH10+AI10+AJ10+AK10+AL10+AM10+AN10+AO10+AP10+AQ10+AR10+AS10</f>
        <v>44</v>
      </c>
      <c r="AU10" s="50"/>
      <c r="AV10" s="93"/>
      <c r="AW10" s="93"/>
      <c r="AX10" s="93"/>
      <c r="AY10" s="93"/>
      <c r="AZ10" s="93"/>
      <c r="BA10" s="93"/>
      <c r="BB10" s="93"/>
      <c r="BC10" s="93"/>
      <c r="BD10" s="93"/>
      <c r="BE10" s="110">
        <f>V10+AT10</f>
        <v>78</v>
      </c>
      <c r="BF10" s="57"/>
    </row>
    <row r="11" spans="1:58" ht="10.5" customHeight="1" x14ac:dyDescent="0.25">
      <c r="A11" s="180"/>
      <c r="B11" s="160"/>
      <c r="C11" s="182"/>
      <c r="D11" s="128" t="s">
        <v>21</v>
      </c>
      <c r="E11" s="99">
        <v>1</v>
      </c>
      <c r="F11" s="99">
        <v>1</v>
      </c>
      <c r="G11" s="99">
        <v>1</v>
      </c>
      <c r="H11" s="99">
        <v>1</v>
      </c>
      <c r="I11" s="99">
        <v>1</v>
      </c>
      <c r="J11" s="99">
        <v>1</v>
      </c>
      <c r="K11" s="99">
        <v>1</v>
      </c>
      <c r="L11" s="99">
        <v>1</v>
      </c>
      <c r="M11" s="99">
        <v>1</v>
      </c>
      <c r="N11" s="99">
        <v>1</v>
      </c>
      <c r="O11" s="99">
        <v>1</v>
      </c>
      <c r="P11" s="99">
        <v>1</v>
      </c>
      <c r="Q11" s="99">
        <v>1</v>
      </c>
      <c r="R11" s="99">
        <v>1</v>
      </c>
      <c r="S11" s="99">
        <v>1</v>
      </c>
      <c r="T11" s="99">
        <v>1</v>
      </c>
      <c r="U11" s="99">
        <v>1</v>
      </c>
      <c r="V11" s="53">
        <f t="shared" ref="V11:V58" si="0">E11+F11+G11+H11+I11+J11+K11+L11+M11+N11+O11+P11+Q11+R11+S11+T11+U11</f>
        <v>17</v>
      </c>
      <c r="W11" s="72"/>
      <c r="X11" s="99">
        <v>1</v>
      </c>
      <c r="Y11" s="99">
        <v>1</v>
      </c>
      <c r="Z11" s="99">
        <v>1</v>
      </c>
      <c r="AA11" s="99">
        <v>1</v>
      </c>
      <c r="AB11" s="99">
        <v>1</v>
      </c>
      <c r="AC11" s="99">
        <v>1</v>
      </c>
      <c r="AD11" s="99">
        <v>1</v>
      </c>
      <c r="AE11" s="99">
        <v>1</v>
      </c>
      <c r="AF11" s="99">
        <v>1</v>
      </c>
      <c r="AG11" s="99">
        <v>1</v>
      </c>
      <c r="AH11" s="99">
        <v>1</v>
      </c>
      <c r="AI11" s="99">
        <v>1</v>
      </c>
      <c r="AJ11" s="99">
        <v>1</v>
      </c>
      <c r="AK11" s="99">
        <v>1</v>
      </c>
      <c r="AL11" s="99">
        <v>1</v>
      </c>
      <c r="AM11" s="99">
        <v>1</v>
      </c>
      <c r="AN11" s="99">
        <v>1</v>
      </c>
      <c r="AO11" s="99">
        <v>1</v>
      </c>
      <c r="AP11" s="99">
        <v>1</v>
      </c>
      <c r="AQ11" s="99">
        <v>1</v>
      </c>
      <c r="AR11" s="99">
        <v>1</v>
      </c>
      <c r="AS11" s="99">
        <v>1</v>
      </c>
      <c r="AT11" s="98">
        <f t="shared" ref="AT11:AT58" si="1">X11+Y11+Z11+AA11+AB11+AC11+AD11+AE11+AF11+AG11+AH11+AI11+AJ11+AK11+AL11+AM11+AN11+AO11+AP11+AQ11+AR11+AS11</f>
        <v>22</v>
      </c>
      <c r="AU11" s="71"/>
      <c r="AV11" s="100"/>
      <c r="AW11" s="100"/>
      <c r="AX11" s="100"/>
      <c r="AY11" s="100"/>
      <c r="AZ11" s="100"/>
      <c r="BA11" s="100"/>
      <c r="BB11" s="100"/>
      <c r="BC11" s="100"/>
      <c r="BD11" s="100"/>
      <c r="BE11" s="110">
        <f t="shared" ref="BE11:BE58" si="2">V11+AT11</f>
        <v>39</v>
      </c>
      <c r="BF11" s="57"/>
    </row>
    <row r="12" spans="1:58" ht="9.75" customHeight="1" x14ac:dyDescent="0.25">
      <c r="A12" s="180"/>
      <c r="B12" s="168" t="s">
        <v>99</v>
      </c>
      <c r="C12" s="161" t="s">
        <v>156</v>
      </c>
      <c r="D12" s="128" t="s">
        <v>20</v>
      </c>
      <c r="E12" s="97">
        <v>2</v>
      </c>
      <c r="F12" s="97">
        <v>4</v>
      </c>
      <c r="G12" s="97">
        <v>2</v>
      </c>
      <c r="H12" s="97">
        <v>4</v>
      </c>
      <c r="I12" s="97">
        <v>2</v>
      </c>
      <c r="J12" s="97">
        <v>4</v>
      </c>
      <c r="K12" s="97">
        <v>2</v>
      </c>
      <c r="L12" s="97">
        <v>4</v>
      </c>
      <c r="M12" s="97">
        <v>2</v>
      </c>
      <c r="N12" s="97">
        <v>4</v>
      </c>
      <c r="O12" s="97">
        <v>2</v>
      </c>
      <c r="P12" s="97">
        <v>4</v>
      </c>
      <c r="Q12" s="97">
        <v>2</v>
      </c>
      <c r="R12" s="97">
        <v>4</v>
      </c>
      <c r="S12" s="97">
        <v>2</v>
      </c>
      <c r="T12" s="97">
        <v>4</v>
      </c>
      <c r="U12" s="97">
        <v>3</v>
      </c>
      <c r="V12" s="53">
        <f t="shared" si="0"/>
        <v>51</v>
      </c>
      <c r="W12" s="49"/>
      <c r="X12" s="97">
        <v>2</v>
      </c>
      <c r="Y12" s="97">
        <v>4</v>
      </c>
      <c r="Z12" s="97">
        <v>2</v>
      </c>
      <c r="AA12" s="97">
        <v>4</v>
      </c>
      <c r="AB12" s="97">
        <v>2</v>
      </c>
      <c r="AC12" s="97">
        <v>4</v>
      </c>
      <c r="AD12" s="97">
        <v>2</v>
      </c>
      <c r="AE12" s="97">
        <v>4</v>
      </c>
      <c r="AF12" s="97">
        <v>2</v>
      </c>
      <c r="AG12" s="97">
        <v>4</v>
      </c>
      <c r="AH12" s="97">
        <v>2</v>
      </c>
      <c r="AI12" s="97">
        <v>4</v>
      </c>
      <c r="AJ12" s="97">
        <v>2</v>
      </c>
      <c r="AK12" s="97">
        <v>4</v>
      </c>
      <c r="AL12" s="97">
        <v>2</v>
      </c>
      <c r="AM12" s="97">
        <v>4</v>
      </c>
      <c r="AN12" s="97">
        <v>2</v>
      </c>
      <c r="AO12" s="97">
        <v>4</v>
      </c>
      <c r="AP12" s="97">
        <v>2</v>
      </c>
      <c r="AQ12" s="97">
        <v>4</v>
      </c>
      <c r="AR12" s="97">
        <v>2</v>
      </c>
      <c r="AS12" s="97">
        <v>4</v>
      </c>
      <c r="AT12" s="98">
        <f t="shared" si="1"/>
        <v>66</v>
      </c>
      <c r="AU12" s="50"/>
      <c r="AV12" s="93"/>
      <c r="AW12" s="93"/>
      <c r="AX12" s="93"/>
      <c r="AY12" s="93"/>
      <c r="AZ12" s="93"/>
      <c r="BA12" s="93"/>
      <c r="BB12" s="93"/>
      <c r="BC12" s="93"/>
      <c r="BD12" s="93"/>
      <c r="BE12" s="110">
        <f t="shared" si="2"/>
        <v>117</v>
      </c>
      <c r="BF12" s="57"/>
    </row>
    <row r="13" spans="1:58" ht="12.75" customHeight="1" x14ac:dyDescent="0.25">
      <c r="A13" s="180"/>
      <c r="B13" s="171"/>
      <c r="C13" s="164"/>
      <c r="D13" s="128" t="s">
        <v>21</v>
      </c>
      <c r="E13" s="99">
        <v>2</v>
      </c>
      <c r="F13" s="99">
        <v>2</v>
      </c>
      <c r="G13" s="99">
        <v>1</v>
      </c>
      <c r="H13" s="99">
        <v>2</v>
      </c>
      <c r="I13" s="99">
        <v>2</v>
      </c>
      <c r="J13" s="99">
        <v>1</v>
      </c>
      <c r="K13" s="99">
        <v>1</v>
      </c>
      <c r="L13" s="99">
        <v>2</v>
      </c>
      <c r="M13" s="99">
        <v>2</v>
      </c>
      <c r="N13" s="99">
        <v>1</v>
      </c>
      <c r="O13" s="99">
        <v>2</v>
      </c>
      <c r="P13" s="99">
        <v>1</v>
      </c>
      <c r="Q13" s="99">
        <v>2</v>
      </c>
      <c r="R13" s="99">
        <v>2</v>
      </c>
      <c r="S13" s="99">
        <v>1</v>
      </c>
      <c r="T13" s="99">
        <v>2</v>
      </c>
      <c r="U13" s="99">
        <v>2</v>
      </c>
      <c r="V13" s="53">
        <f t="shared" si="0"/>
        <v>28</v>
      </c>
      <c r="W13" s="72"/>
      <c r="X13" s="99">
        <v>1</v>
      </c>
      <c r="Y13" s="99">
        <v>2</v>
      </c>
      <c r="Z13" s="99">
        <v>1</v>
      </c>
      <c r="AA13" s="99">
        <v>1</v>
      </c>
      <c r="AB13" s="99">
        <v>2</v>
      </c>
      <c r="AC13" s="99">
        <v>2</v>
      </c>
      <c r="AD13" s="99">
        <v>1</v>
      </c>
      <c r="AE13" s="99">
        <v>1</v>
      </c>
      <c r="AF13" s="99">
        <v>2</v>
      </c>
      <c r="AG13" s="99">
        <v>1</v>
      </c>
      <c r="AH13" s="99">
        <v>1</v>
      </c>
      <c r="AI13" s="99">
        <v>2</v>
      </c>
      <c r="AJ13" s="99">
        <v>1</v>
      </c>
      <c r="AK13" s="99">
        <v>1</v>
      </c>
      <c r="AL13" s="99">
        <v>2</v>
      </c>
      <c r="AM13" s="99">
        <v>1</v>
      </c>
      <c r="AN13" s="99">
        <v>1</v>
      </c>
      <c r="AO13" s="99">
        <v>1</v>
      </c>
      <c r="AP13" s="99">
        <v>2</v>
      </c>
      <c r="AQ13" s="99">
        <v>1</v>
      </c>
      <c r="AR13" s="99">
        <v>1</v>
      </c>
      <c r="AS13" s="99">
        <v>2</v>
      </c>
      <c r="AT13" s="98">
        <f t="shared" si="1"/>
        <v>30</v>
      </c>
      <c r="AU13" s="71"/>
      <c r="AV13" s="100"/>
      <c r="AW13" s="100"/>
      <c r="AX13" s="100"/>
      <c r="AY13" s="100"/>
      <c r="AZ13" s="100"/>
      <c r="BA13" s="100"/>
      <c r="BB13" s="100"/>
      <c r="BC13" s="100"/>
      <c r="BD13" s="100"/>
      <c r="BE13" s="110">
        <f t="shared" si="2"/>
        <v>58</v>
      </c>
      <c r="BF13" s="57"/>
    </row>
    <row r="14" spans="1:58" ht="9" customHeight="1" x14ac:dyDescent="0.25">
      <c r="A14" s="180"/>
      <c r="B14" s="168" t="s">
        <v>100</v>
      </c>
      <c r="C14" s="163" t="s">
        <v>157</v>
      </c>
      <c r="D14" s="128" t="s">
        <v>20</v>
      </c>
      <c r="E14" s="97">
        <v>4</v>
      </c>
      <c r="F14" s="97">
        <v>2</v>
      </c>
      <c r="G14" s="97">
        <v>4</v>
      </c>
      <c r="H14" s="97">
        <v>2</v>
      </c>
      <c r="I14" s="97">
        <v>4</v>
      </c>
      <c r="J14" s="97">
        <v>2</v>
      </c>
      <c r="K14" s="97">
        <v>4</v>
      </c>
      <c r="L14" s="97">
        <v>2</v>
      </c>
      <c r="M14" s="97">
        <v>4</v>
      </c>
      <c r="N14" s="97">
        <v>2</v>
      </c>
      <c r="O14" s="97">
        <v>4</v>
      </c>
      <c r="P14" s="97">
        <v>2</v>
      </c>
      <c r="Q14" s="97">
        <v>4</v>
      </c>
      <c r="R14" s="97">
        <v>2</v>
      </c>
      <c r="S14" s="97">
        <v>4</v>
      </c>
      <c r="T14" s="97">
        <v>2</v>
      </c>
      <c r="U14" s="97">
        <v>3</v>
      </c>
      <c r="V14" s="53">
        <f t="shared" si="0"/>
        <v>51</v>
      </c>
      <c r="W14" s="49"/>
      <c r="X14" s="97">
        <v>4</v>
      </c>
      <c r="Y14" s="97">
        <v>2</v>
      </c>
      <c r="Z14" s="97">
        <v>4</v>
      </c>
      <c r="AA14" s="97">
        <v>2</v>
      </c>
      <c r="AB14" s="97">
        <v>4</v>
      </c>
      <c r="AC14" s="97">
        <v>2</v>
      </c>
      <c r="AD14" s="97">
        <v>4</v>
      </c>
      <c r="AE14" s="97">
        <v>2</v>
      </c>
      <c r="AF14" s="97">
        <v>4</v>
      </c>
      <c r="AG14" s="97">
        <v>2</v>
      </c>
      <c r="AH14" s="97">
        <v>4</v>
      </c>
      <c r="AI14" s="97">
        <v>2</v>
      </c>
      <c r="AJ14" s="97">
        <v>4</v>
      </c>
      <c r="AK14" s="97">
        <v>2</v>
      </c>
      <c r="AL14" s="97">
        <v>4</v>
      </c>
      <c r="AM14" s="97">
        <v>2</v>
      </c>
      <c r="AN14" s="97">
        <v>4</v>
      </c>
      <c r="AO14" s="97">
        <v>2</v>
      </c>
      <c r="AP14" s="97">
        <v>4</v>
      </c>
      <c r="AQ14" s="97">
        <v>2</v>
      </c>
      <c r="AR14" s="97">
        <v>4</v>
      </c>
      <c r="AS14" s="97">
        <v>2</v>
      </c>
      <c r="AT14" s="98">
        <f t="shared" si="1"/>
        <v>66</v>
      </c>
      <c r="AU14" s="50"/>
      <c r="AV14" s="93"/>
      <c r="AW14" s="93"/>
      <c r="AX14" s="93"/>
      <c r="AY14" s="93"/>
      <c r="AZ14" s="93"/>
      <c r="BA14" s="93"/>
      <c r="BB14" s="93"/>
      <c r="BC14" s="93"/>
      <c r="BD14" s="93"/>
      <c r="BE14" s="110">
        <f t="shared" si="2"/>
        <v>117</v>
      </c>
      <c r="BF14" s="57"/>
    </row>
    <row r="15" spans="1:58" ht="7.5" customHeight="1" x14ac:dyDescent="0.25">
      <c r="A15" s="180"/>
      <c r="B15" s="171"/>
      <c r="C15" s="164"/>
      <c r="D15" s="128" t="s">
        <v>21</v>
      </c>
      <c r="E15" s="99">
        <v>1</v>
      </c>
      <c r="F15" s="99">
        <v>1</v>
      </c>
      <c r="G15" s="99">
        <v>2</v>
      </c>
      <c r="H15" s="99">
        <v>2</v>
      </c>
      <c r="I15" s="99">
        <v>2</v>
      </c>
      <c r="J15" s="99">
        <v>2</v>
      </c>
      <c r="K15" s="99">
        <v>2</v>
      </c>
      <c r="L15" s="99">
        <v>1</v>
      </c>
      <c r="M15" s="99">
        <v>2</v>
      </c>
      <c r="N15" s="99">
        <v>2</v>
      </c>
      <c r="O15" s="99">
        <v>2</v>
      </c>
      <c r="P15" s="99">
        <v>2</v>
      </c>
      <c r="Q15" s="99">
        <v>1</v>
      </c>
      <c r="R15" s="99">
        <v>2</v>
      </c>
      <c r="S15" s="99">
        <v>2</v>
      </c>
      <c r="T15" s="99">
        <v>2</v>
      </c>
      <c r="U15" s="99">
        <v>2</v>
      </c>
      <c r="V15" s="53">
        <f t="shared" si="0"/>
        <v>30</v>
      </c>
      <c r="W15" s="72"/>
      <c r="X15" s="99">
        <v>2</v>
      </c>
      <c r="Y15" s="99">
        <v>1</v>
      </c>
      <c r="Z15" s="99">
        <v>1</v>
      </c>
      <c r="AA15" s="99">
        <v>2</v>
      </c>
      <c r="AB15" s="99">
        <v>2</v>
      </c>
      <c r="AC15" s="99">
        <v>1</v>
      </c>
      <c r="AD15" s="99">
        <v>1</v>
      </c>
      <c r="AE15" s="99">
        <v>2</v>
      </c>
      <c r="AF15" s="99">
        <v>1</v>
      </c>
      <c r="AG15" s="99">
        <v>1</v>
      </c>
      <c r="AH15" s="99">
        <v>2</v>
      </c>
      <c r="AI15" s="99">
        <v>1</v>
      </c>
      <c r="AJ15" s="99">
        <v>1</v>
      </c>
      <c r="AK15" s="99">
        <v>1</v>
      </c>
      <c r="AL15" s="99">
        <v>2</v>
      </c>
      <c r="AM15" s="99">
        <v>1</v>
      </c>
      <c r="AN15" s="99">
        <v>1</v>
      </c>
      <c r="AO15" s="99">
        <v>1</v>
      </c>
      <c r="AP15" s="99">
        <v>1</v>
      </c>
      <c r="AQ15" s="99">
        <v>1</v>
      </c>
      <c r="AR15" s="99">
        <v>1</v>
      </c>
      <c r="AS15" s="99">
        <v>1</v>
      </c>
      <c r="AT15" s="98">
        <f t="shared" si="1"/>
        <v>28</v>
      </c>
      <c r="AU15" s="71"/>
      <c r="AV15" s="100"/>
      <c r="AW15" s="100"/>
      <c r="AX15" s="100"/>
      <c r="AY15" s="100"/>
      <c r="AZ15" s="100"/>
      <c r="BA15" s="100"/>
      <c r="BB15" s="100"/>
      <c r="BC15" s="100"/>
      <c r="BD15" s="100"/>
      <c r="BE15" s="110">
        <f t="shared" si="2"/>
        <v>58</v>
      </c>
      <c r="BF15" s="57"/>
    </row>
    <row r="16" spans="1:58" ht="9" customHeight="1" x14ac:dyDescent="0.25">
      <c r="A16" s="180"/>
      <c r="B16" s="168" t="s">
        <v>101</v>
      </c>
      <c r="C16" s="163" t="s">
        <v>158</v>
      </c>
      <c r="D16" s="128" t="s">
        <v>20</v>
      </c>
      <c r="E16" s="97">
        <v>2</v>
      </c>
      <c r="F16" s="97">
        <v>4</v>
      </c>
      <c r="G16" s="97">
        <v>2</v>
      </c>
      <c r="H16" s="97">
        <v>4</v>
      </c>
      <c r="I16" s="97">
        <v>2</v>
      </c>
      <c r="J16" s="97">
        <v>4</v>
      </c>
      <c r="K16" s="97">
        <v>2</v>
      </c>
      <c r="L16" s="97">
        <v>4</v>
      </c>
      <c r="M16" s="97">
        <v>2</v>
      </c>
      <c r="N16" s="97">
        <v>4</v>
      </c>
      <c r="O16" s="97">
        <v>2</v>
      </c>
      <c r="P16" s="97">
        <v>4</v>
      </c>
      <c r="Q16" s="97">
        <v>2</v>
      </c>
      <c r="R16" s="97">
        <v>4</v>
      </c>
      <c r="S16" s="97">
        <v>2</v>
      </c>
      <c r="T16" s="97">
        <v>4</v>
      </c>
      <c r="U16" s="97">
        <v>3</v>
      </c>
      <c r="V16" s="53">
        <f t="shared" si="0"/>
        <v>51</v>
      </c>
      <c r="W16" s="49"/>
      <c r="X16" s="97">
        <v>2</v>
      </c>
      <c r="Y16" s="97">
        <v>4</v>
      </c>
      <c r="Z16" s="97">
        <v>2</v>
      </c>
      <c r="AA16" s="97">
        <v>4</v>
      </c>
      <c r="AB16" s="97">
        <v>2</v>
      </c>
      <c r="AC16" s="97">
        <v>4</v>
      </c>
      <c r="AD16" s="97">
        <v>2</v>
      </c>
      <c r="AE16" s="97">
        <v>4</v>
      </c>
      <c r="AF16" s="97">
        <v>2</v>
      </c>
      <c r="AG16" s="97">
        <v>4</v>
      </c>
      <c r="AH16" s="97">
        <v>2</v>
      </c>
      <c r="AI16" s="97">
        <v>4</v>
      </c>
      <c r="AJ16" s="97">
        <v>2</v>
      </c>
      <c r="AK16" s="97">
        <v>4</v>
      </c>
      <c r="AL16" s="97">
        <v>2</v>
      </c>
      <c r="AM16" s="97">
        <v>4</v>
      </c>
      <c r="AN16" s="97">
        <v>2</v>
      </c>
      <c r="AO16" s="97">
        <v>4</v>
      </c>
      <c r="AP16" s="97">
        <v>2</v>
      </c>
      <c r="AQ16" s="97">
        <v>4</v>
      </c>
      <c r="AR16" s="97">
        <v>2</v>
      </c>
      <c r="AS16" s="97">
        <v>4</v>
      </c>
      <c r="AT16" s="98">
        <f t="shared" si="1"/>
        <v>66</v>
      </c>
      <c r="AU16" s="50"/>
      <c r="AV16" s="93"/>
      <c r="AW16" s="93"/>
      <c r="AX16" s="93"/>
      <c r="AY16" s="93"/>
      <c r="AZ16" s="93"/>
      <c r="BA16" s="93"/>
      <c r="BB16" s="93"/>
      <c r="BC16" s="93"/>
      <c r="BD16" s="93"/>
      <c r="BE16" s="110">
        <f t="shared" si="2"/>
        <v>117</v>
      </c>
      <c r="BF16" s="57"/>
    </row>
    <row r="17" spans="1:58" ht="8.25" customHeight="1" x14ac:dyDescent="0.25">
      <c r="A17" s="180"/>
      <c r="B17" s="171"/>
      <c r="C17" s="164"/>
      <c r="D17" s="128" t="s">
        <v>21</v>
      </c>
      <c r="E17" s="99">
        <v>2</v>
      </c>
      <c r="F17" s="99">
        <v>1</v>
      </c>
      <c r="G17" s="99">
        <v>1</v>
      </c>
      <c r="H17" s="99">
        <v>2</v>
      </c>
      <c r="I17" s="99">
        <v>1</v>
      </c>
      <c r="J17" s="99">
        <v>1</v>
      </c>
      <c r="K17" s="99">
        <v>2</v>
      </c>
      <c r="L17" s="99">
        <v>2</v>
      </c>
      <c r="M17" s="99">
        <v>1</v>
      </c>
      <c r="N17" s="99">
        <v>2</v>
      </c>
      <c r="O17" s="99">
        <v>1</v>
      </c>
      <c r="P17" s="99">
        <v>1</v>
      </c>
      <c r="Q17" s="99">
        <v>2</v>
      </c>
      <c r="R17" s="99">
        <v>1</v>
      </c>
      <c r="S17" s="99">
        <v>2</v>
      </c>
      <c r="T17" s="99">
        <v>1</v>
      </c>
      <c r="U17" s="99">
        <v>2</v>
      </c>
      <c r="V17" s="53">
        <f t="shared" si="0"/>
        <v>25</v>
      </c>
      <c r="W17" s="72"/>
      <c r="X17" s="99">
        <v>1</v>
      </c>
      <c r="Y17" s="99">
        <v>1</v>
      </c>
      <c r="Z17" s="99">
        <v>2</v>
      </c>
      <c r="AA17" s="99">
        <v>1</v>
      </c>
      <c r="AB17" s="99">
        <v>1</v>
      </c>
      <c r="AC17" s="99">
        <v>1</v>
      </c>
      <c r="AD17" s="99">
        <v>2</v>
      </c>
      <c r="AE17" s="99">
        <v>1</v>
      </c>
      <c r="AF17" s="99">
        <v>1</v>
      </c>
      <c r="AG17" s="99">
        <v>1</v>
      </c>
      <c r="AH17" s="99">
        <v>1</v>
      </c>
      <c r="AI17" s="99">
        <v>1</v>
      </c>
      <c r="AJ17" s="99">
        <v>1</v>
      </c>
      <c r="AK17" s="99">
        <v>1</v>
      </c>
      <c r="AL17" s="99">
        <v>1</v>
      </c>
      <c r="AM17" s="99">
        <v>1</v>
      </c>
      <c r="AN17" s="99">
        <v>1</v>
      </c>
      <c r="AO17" s="99">
        <v>1</v>
      </c>
      <c r="AP17" s="99">
        <v>1</v>
      </c>
      <c r="AQ17" s="99">
        <v>1</v>
      </c>
      <c r="AR17" s="99">
        <v>1</v>
      </c>
      <c r="AS17" s="99">
        <v>2</v>
      </c>
      <c r="AT17" s="98">
        <f t="shared" si="1"/>
        <v>25</v>
      </c>
      <c r="AU17" s="71"/>
      <c r="AV17" s="100"/>
      <c r="AW17" s="100"/>
      <c r="AX17" s="100"/>
      <c r="AY17" s="100"/>
      <c r="AZ17" s="100"/>
      <c r="BA17" s="100"/>
      <c r="BB17" s="100"/>
      <c r="BC17" s="100"/>
      <c r="BD17" s="100"/>
      <c r="BE17" s="110">
        <f t="shared" si="2"/>
        <v>50</v>
      </c>
      <c r="BF17" s="57"/>
    </row>
    <row r="18" spans="1:58" ht="10.5" customHeight="1" x14ac:dyDescent="0.25">
      <c r="A18" s="180"/>
      <c r="B18" s="168" t="s">
        <v>102</v>
      </c>
      <c r="C18" s="161" t="s">
        <v>159</v>
      </c>
      <c r="D18" s="128" t="s">
        <v>20</v>
      </c>
      <c r="E18" s="97">
        <v>2</v>
      </c>
      <c r="F18" s="97">
        <v>2</v>
      </c>
      <c r="G18" s="97">
        <v>2</v>
      </c>
      <c r="H18" s="97">
        <v>2</v>
      </c>
      <c r="I18" s="97">
        <v>2</v>
      </c>
      <c r="J18" s="97">
        <v>2</v>
      </c>
      <c r="K18" s="97">
        <v>2</v>
      </c>
      <c r="L18" s="97">
        <v>2</v>
      </c>
      <c r="M18" s="97">
        <v>2</v>
      </c>
      <c r="N18" s="97">
        <v>2</v>
      </c>
      <c r="O18" s="97">
        <v>2</v>
      </c>
      <c r="P18" s="97">
        <v>2</v>
      </c>
      <c r="Q18" s="97">
        <v>2</v>
      </c>
      <c r="R18" s="97">
        <v>2</v>
      </c>
      <c r="S18" s="97">
        <v>2</v>
      </c>
      <c r="T18" s="101">
        <v>2</v>
      </c>
      <c r="U18" s="101">
        <v>0</v>
      </c>
      <c r="V18" s="53">
        <f t="shared" si="0"/>
        <v>32</v>
      </c>
      <c r="W18" s="49"/>
      <c r="X18" s="97">
        <v>2</v>
      </c>
      <c r="Y18" s="97">
        <v>4</v>
      </c>
      <c r="Z18" s="97">
        <v>2</v>
      </c>
      <c r="AA18" s="97">
        <v>4</v>
      </c>
      <c r="AB18" s="97">
        <v>2</v>
      </c>
      <c r="AC18" s="97">
        <v>4</v>
      </c>
      <c r="AD18" s="97">
        <v>2</v>
      </c>
      <c r="AE18" s="97">
        <v>4</v>
      </c>
      <c r="AF18" s="97">
        <v>2</v>
      </c>
      <c r="AG18" s="97">
        <v>4</v>
      </c>
      <c r="AH18" s="97">
        <v>2</v>
      </c>
      <c r="AI18" s="97">
        <v>4</v>
      </c>
      <c r="AJ18" s="97">
        <v>2</v>
      </c>
      <c r="AK18" s="97">
        <v>4</v>
      </c>
      <c r="AL18" s="97">
        <v>2</v>
      </c>
      <c r="AM18" s="97">
        <v>4</v>
      </c>
      <c r="AN18" s="97">
        <v>2</v>
      </c>
      <c r="AO18" s="97">
        <v>2</v>
      </c>
      <c r="AP18" s="97">
        <v>4</v>
      </c>
      <c r="AQ18" s="97">
        <v>2</v>
      </c>
      <c r="AR18" s="97">
        <v>4</v>
      </c>
      <c r="AS18" s="97">
        <v>4</v>
      </c>
      <c r="AT18" s="98">
        <f t="shared" si="1"/>
        <v>66</v>
      </c>
      <c r="AU18" s="50"/>
      <c r="AV18" s="93"/>
      <c r="AW18" s="93"/>
      <c r="AX18" s="93"/>
      <c r="AY18" s="93"/>
      <c r="AZ18" s="93"/>
      <c r="BA18" s="93"/>
      <c r="BB18" s="93"/>
      <c r="BC18" s="93"/>
      <c r="BD18" s="93"/>
      <c r="BE18" s="110">
        <f t="shared" si="2"/>
        <v>98</v>
      </c>
      <c r="BF18" s="57"/>
    </row>
    <row r="19" spans="1:58" ht="15.75" customHeight="1" x14ac:dyDescent="0.25">
      <c r="A19" s="180"/>
      <c r="B19" s="169"/>
      <c r="C19" s="170"/>
      <c r="D19" s="128" t="s">
        <v>21</v>
      </c>
      <c r="E19" s="99">
        <v>1</v>
      </c>
      <c r="F19" s="99">
        <v>1</v>
      </c>
      <c r="G19" s="99">
        <v>2</v>
      </c>
      <c r="H19" s="99">
        <v>1</v>
      </c>
      <c r="I19" s="99">
        <v>1</v>
      </c>
      <c r="J19" s="99">
        <v>2</v>
      </c>
      <c r="K19" s="99">
        <v>2</v>
      </c>
      <c r="L19" s="99">
        <v>1</v>
      </c>
      <c r="M19" s="99">
        <v>1</v>
      </c>
      <c r="N19" s="99">
        <v>2</v>
      </c>
      <c r="O19" s="99">
        <v>2</v>
      </c>
      <c r="P19" s="99">
        <v>2</v>
      </c>
      <c r="Q19" s="99">
        <v>1</v>
      </c>
      <c r="R19" s="99">
        <v>2</v>
      </c>
      <c r="S19" s="99">
        <v>1</v>
      </c>
      <c r="T19" s="99">
        <v>2</v>
      </c>
      <c r="U19" s="99">
        <v>1</v>
      </c>
      <c r="V19" s="53">
        <f t="shared" si="0"/>
        <v>25</v>
      </c>
      <c r="W19" s="72"/>
      <c r="X19" s="99">
        <v>2</v>
      </c>
      <c r="Y19" s="99">
        <v>1</v>
      </c>
      <c r="Z19" s="99">
        <v>2</v>
      </c>
      <c r="AA19" s="99">
        <v>1</v>
      </c>
      <c r="AB19" s="99">
        <v>1</v>
      </c>
      <c r="AC19" s="99">
        <v>1</v>
      </c>
      <c r="AD19" s="99">
        <v>2</v>
      </c>
      <c r="AE19" s="99">
        <v>1</v>
      </c>
      <c r="AF19" s="99">
        <v>1</v>
      </c>
      <c r="AG19" s="99">
        <v>1</v>
      </c>
      <c r="AH19" s="99">
        <v>2</v>
      </c>
      <c r="AI19" s="99">
        <v>1</v>
      </c>
      <c r="AJ19" s="99">
        <v>1</v>
      </c>
      <c r="AK19" s="99">
        <v>2</v>
      </c>
      <c r="AL19" s="99">
        <v>1</v>
      </c>
      <c r="AM19" s="99">
        <v>1</v>
      </c>
      <c r="AN19" s="99">
        <v>2</v>
      </c>
      <c r="AO19" s="99">
        <v>2</v>
      </c>
      <c r="AP19" s="99">
        <v>1</v>
      </c>
      <c r="AQ19" s="99">
        <v>1</v>
      </c>
      <c r="AR19" s="99">
        <v>1</v>
      </c>
      <c r="AS19" s="99">
        <v>1</v>
      </c>
      <c r="AT19" s="98">
        <f t="shared" si="1"/>
        <v>29</v>
      </c>
      <c r="AU19" s="71"/>
      <c r="AV19" s="100"/>
      <c r="AW19" s="100"/>
      <c r="AX19" s="100"/>
      <c r="AY19" s="100"/>
      <c r="AZ19" s="100"/>
      <c r="BA19" s="100"/>
      <c r="BB19" s="100"/>
      <c r="BC19" s="100"/>
      <c r="BD19" s="100"/>
      <c r="BE19" s="110">
        <f t="shared" si="2"/>
        <v>54</v>
      </c>
      <c r="BF19" s="57"/>
    </row>
    <row r="20" spans="1:58" ht="9" customHeight="1" x14ac:dyDescent="0.25">
      <c r="A20" s="180"/>
      <c r="B20" s="168" t="s">
        <v>103</v>
      </c>
      <c r="C20" s="163" t="s">
        <v>160</v>
      </c>
      <c r="D20" s="128" t="s">
        <v>20</v>
      </c>
      <c r="E20" s="97">
        <v>2</v>
      </c>
      <c r="F20" s="97">
        <v>2</v>
      </c>
      <c r="G20" s="97">
        <v>2</v>
      </c>
      <c r="H20" s="97">
        <v>2</v>
      </c>
      <c r="I20" s="97">
        <v>2</v>
      </c>
      <c r="J20" s="97">
        <v>2</v>
      </c>
      <c r="K20" s="97">
        <v>2</v>
      </c>
      <c r="L20" s="97">
        <v>2</v>
      </c>
      <c r="M20" s="97">
        <v>2</v>
      </c>
      <c r="N20" s="97">
        <v>2</v>
      </c>
      <c r="O20" s="97">
        <v>2</v>
      </c>
      <c r="P20" s="97">
        <v>2</v>
      </c>
      <c r="Q20" s="97">
        <v>2</v>
      </c>
      <c r="R20" s="97">
        <v>2</v>
      </c>
      <c r="S20" s="97">
        <v>2</v>
      </c>
      <c r="T20" s="97">
        <v>2</v>
      </c>
      <c r="U20" s="101">
        <v>0</v>
      </c>
      <c r="V20" s="53">
        <f t="shared" si="0"/>
        <v>32</v>
      </c>
      <c r="W20" s="49"/>
      <c r="X20" s="97">
        <v>2</v>
      </c>
      <c r="Y20" s="97">
        <v>2</v>
      </c>
      <c r="Z20" s="97">
        <v>2</v>
      </c>
      <c r="AA20" s="97">
        <v>2</v>
      </c>
      <c r="AB20" s="97">
        <v>2</v>
      </c>
      <c r="AC20" s="97">
        <v>2</v>
      </c>
      <c r="AD20" s="97">
        <v>4</v>
      </c>
      <c r="AE20" s="97">
        <v>2</v>
      </c>
      <c r="AF20" s="97">
        <v>2</v>
      </c>
      <c r="AG20" s="97">
        <v>2</v>
      </c>
      <c r="AH20" s="97">
        <v>2</v>
      </c>
      <c r="AI20" s="97">
        <v>2</v>
      </c>
      <c r="AJ20" s="97">
        <v>2</v>
      </c>
      <c r="AK20" s="97">
        <v>2</v>
      </c>
      <c r="AL20" s="97">
        <v>2</v>
      </c>
      <c r="AM20" s="97">
        <v>2</v>
      </c>
      <c r="AN20" s="97">
        <v>2</v>
      </c>
      <c r="AO20" s="97">
        <v>2</v>
      </c>
      <c r="AP20" s="97">
        <v>2</v>
      </c>
      <c r="AQ20" s="97">
        <v>2</v>
      </c>
      <c r="AR20" s="97">
        <v>2</v>
      </c>
      <c r="AS20" s="97">
        <v>2</v>
      </c>
      <c r="AT20" s="98">
        <f t="shared" si="1"/>
        <v>46</v>
      </c>
      <c r="AU20" s="50"/>
      <c r="AV20" s="93"/>
      <c r="AW20" s="93"/>
      <c r="AX20" s="93"/>
      <c r="AY20" s="93"/>
      <c r="AZ20" s="93"/>
      <c r="BA20" s="93"/>
      <c r="BB20" s="93"/>
      <c r="BC20" s="93"/>
      <c r="BD20" s="93"/>
      <c r="BE20" s="110">
        <f t="shared" si="2"/>
        <v>78</v>
      </c>
      <c r="BF20" s="57"/>
    </row>
    <row r="21" spans="1:58" ht="11.25" customHeight="1" x14ac:dyDescent="0.25">
      <c r="A21" s="180"/>
      <c r="B21" s="169"/>
      <c r="C21" s="170"/>
      <c r="D21" s="128" t="s">
        <v>21</v>
      </c>
      <c r="E21" s="99">
        <v>1</v>
      </c>
      <c r="F21" s="99">
        <v>1</v>
      </c>
      <c r="G21" s="99">
        <v>1</v>
      </c>
      <c r="H21" s="99">
        <v>1</v>
      </c>
      <c r="I21" s="99">
        <v>1</v>
      </c>
      <c r="J21" s="99">
        <v>1</v>
      </c>
      <c r="K21" s="99">
        <v>1</v>
      </c>
      <c r="L21" s="99">
        <v>1</v>
      </c>
      <c r="M21" s="99">
        <v>1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1</v>
      </c>
      <c r="T21" s="99">
        <v>1</v>
      </c>
      <c r="U21" s="99">
        <v>1</v>
      </c>
      <c r="V21" s="53">
        <f t="shared" si="0"/>
        <v>17</v>
      </c>
      <c r="W21" s="72"/>
      <c r="X21" s="99">
        <v>1</v>
      </c>
      <c r="Y21" s="99">
        <v>1</v>
      </c>
      <c r="Z21" s="99">
        <v>1</v>
      </c>
      <c r="AA21" s="99">
        <v>1</v>
      </c>
      <c r="AB21" s="99">
        <v>1</v>
      </c>
      <c r="AC21" s="99">
        <v>1</v>
      </c>
      <c r="AD21" s="99">
        <v>1</v>
      </c>
      <c r="AE21" s="99">
        <v>1</v>
      </c>
      <c r="AF21" s="99">
        <v>1</v>
      </c>
      <c r="AG21" s="99">
        <v>1</v>
      </c>
      <c r="AH21" s="99">
        <v>1</v>
      </c>
      <c r="AI21" s="99">
        <v>1</v>
      </c>
      <c r="AJ21" s="99">
        <v>1</v>
      </c>
      <c r="AK21" s="99">
        <v>1</v>
      </c>
      <c r="AL21" s="99">
        <v>1</v>
      </c>
      <c r="AM21" s="99">
        <v>1</v>
      </c>
      <c r="AN21" s="99">
        <v>1</v>
      </c>
      <c r="AO21" s="99">
        <v>1</v>
      </c>
      <c r="AP21" s="99">
        <v>1</v>
      </c>
      <c r="AQ21" s="99">
        <v>1</v>
      </c>
      <c r="AR21" s="99">
        <v>1</v>
      </c>
      <c r="AS21" s="99">
        <v>1</v>
      </c>
      <c r="AT21" s="98">
        <f t="shared" si="1"/>
        <v>22</v>
      </c>
      <c r="AU21" s="71"/>
      <c r="AV21" s="100"/>
      <c r="AW21" s="100"/>
      <c r="AX21" s="100"/>
      <c r="AY21" s="100"/>
      <c r="AZ21" s="100"/>
      <c r="BA21" s="100"/>
      <c r="BB21" s="100"/>
      <c r="BC21" s="100"/>
      <c r="BD21" s="100"/>
      <c r="BE21" s="110">
        <f t="shared" si="2"/>
        <v>39</v>
      </c>
      <c r="BF21" s="57"/>
    </row>
    <row r="22" spans="1:58" ht="9" customHeight="1" x14ac:dyDescent="0.25">
      <c r="A22" s="180"/>
      <c r="B22" s="168" t="s">
        <v>104</v>
      </c>
      <c r="C22" s="163" t="s">
        <v>161</v>
      </c>
      <c r="D22" s="128" t="s">
        <v>20</v>
      </c>
      <c r="E22" s="97">
        <v>2</v>
      </c>
      <c r="F22" s="97">
        <v>2</v>
      </c>
      <c r="G22" s="97">
        <v>2</v>
      </c>
      <c r="H22" s="97">
        <v>2</v>
      </c>
      <c r="I22" s="97">
        <v>2</v>
      </c>
      <c r="J22" s="97">
        <v>2</v>
      </c>
      <c r="K22" s="97">
        <v>2</v>
      </c>
      <c r="L22" s="97">
        <v>2</v>
      </c>
      <c r="M22" s="97">
        <v>2</v>
      </c>
      <c r="N22" s="97">
        <v>2</v>
      </c>
      <c r="O22" s="97">
        <v>2</v>
      </c>
      <c r="P22" s="97">
        <v>2</v>
      </c>
      <c r="Q22" s="97">
        <v>2</v>
      </c>
      <c r="R22" s="97">
        <v>2</v>
      </c>
      <c r="S22" s="97">
        <v>2</v>
      </c>
      <c r="T22" s="97">
        <v>2</v>
      </c>
      <c r="U22" s="101">
        <v>4</v>
      </c>
      <c r="V22" s="53">
        <f t="shared" si="0"/>
        <v>36</v>
      </c>
      <c r="W22" s="49"/>
      <c r="X22" s="52"/>
      <c r="Y22" s="52"/>
      <c r="Z22" s="52"/>
      <c r="AA22" s="54"/>
      <c r="AB22" s="54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98"/>
      <c r="AU22" s="50"/>
      <c r="AV22" s="93"/>
      <c r="AW22" s="93"/>
      <c r="AX22" s="93"/>
      <c r="AY22" s="93"/>
      <c r="AZ22" s="93"/>
      <c r="BA22" s="93"/>
      <c r="BB22" s="93"/>
      <c r="BC22" s="93"/>
      <c r="BD22" s="93"/>
      <c r="BE22" s="110">
        <f t="shared" si="2"/>
        <v>36</v>
      </c>
      <c r="BF22" s="57"/>
    </row>
    <row r="23" spans="1:58" ht="9.75" customHeight="1" x14ac:dyDescent="0.25">
      <c r="A23" s="180"/>
      <c r="B23" s="169"/>
      <c r="C23" s="170"/>
      <c r="D23" s="128" t="s">
        <v>21</v>
      </c>
      <c r="E23" s="99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2</v>
      </c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>
        <v>1</v>
      </c>
      <c r="T23" s="99">
        <v>1</v>
      </c>
      <c r="U23" s="99">
        <v>1</v>
      </c>
      <c r="V23" s="53">
        <f t="shared" si="0"/>
        <v>18</v>
      </c>
      <c r="W23" s="72"/>
      <c r="X23" s="99"/>
      <c r="Y23" s="99"/>
      <c r="Z23" s="99"/>
      <c r="AA23" s="54"/>
      <c r="AB23" s="54"/>
      <c r="AC23" s="90"/>
      <c r="AD23" s="90"/>
      <c r="AE23" s="90"/>
      <c r="AF23" s="90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8"/>
      <c r="AU23" s="71"/>
      <c r="AV23" s="100"/>
      <c r="AW23" s="100"/>
      <c r="AX23" s="100"/>
      <c r="AY23" s="100"/>
      <c r="AZ23" s="100"/>
      <c r="BA23" s="100"/>
      <c r="BB23" s="100"/>
      <c r="BC23" s="100"/>
      <c r="BD23" s="100"/>
      <c r="BE23" s="110">
        <f t="shared" si="2"/>
        <v>18</v>
      </c>
      <c r="BF23" s="57"/>
    </row>
    <row r="24" spans="1:58" ht="9.75" customHeight="1" x14ac:dyDescent="0.25">
      <c r="A24" s="180"/>
      <c r="B24" s="168" t="s">
        <v>105</v>
      </c>
      <c r="C24" s="163" t="s">
        <v>162</v>
      </c>
      <c r="D24" s="128" t="s">
        <v>20</v>
      </c>
      <c r="E24" s="97">
        <v>4</v>
      </c>
      <c r="F24" s="97">
        <v>2</v>
      </c>
      <c r="G24" s="97">
        <v>4</v>
      </c>
      <c r="H24" s="97">
        <v>2</v>
      </c>
      <c r="I24" s="97">
        <v>4</v>
      </c>
      <c r="J24" s="97">
        <v>2</v>
      </c>
      <c r="K24" s="97">
        <v>4</v>
      </c>
      <c r="L24" s="97">
        <v>2</v>
      </c>
      <c r="M24" s="97">
        <v>4</v>
      </c>
      <c r="N24" s="97">
        <v>2</v>
      </c>
      <c r="O24" s="97">
        <v>4</v>
      </c>
      <c r="P24" s="97">
        <v>2</v>
      </c>
      <c r="Q24" s="97">
        <v>4</v>
      </c>
      <c r="R24" s="97">
        <v>2</v>
      </c>
      <c r="S24" s="97">
        <v>4</v>
      </c>
      <c r="T24" s="97">
        <v>2</v>
      </c>
      <c r="U24" s="97">
        <v>3</v>
      </c>
      <c r="V24" s="53">
        <f t="shared" si="0"/>
        <v>51</v>
      </c>
      <c r="W24" s="49"/>
      <c r="X24" s="97">
        <v>4</v>
      </c>
      <c r="Y24" s="97">
        <v>2</v>
      </c>
      <c r="Z24" s="97">
        <v>4</v>
      </c>
      <c r="AA24" s="97">
        <v>2</v>
      </c>
      <c r="AB24" s="97">
        <v>4</v>
      </c>
      <c r="AC24" s="97">
        <v>2</v>
      </c>
      <c r="AD24" s="97">
        <v>4</v>
      </c>
      <c r="AE24" s="97">
        <v>2</v>
      </c>
      <c r="AF24" s="97">
        <v>4</v>
      </c>
      <c r="AG24" s="97">
        <v>2</v>
      </c>
      <c r="AH24" s="97">
        <v>4</v>
      </c>
      <c r="AI24" s="97">
        <v>2</v>
      </c>
      <c r="AJ24" s="97">
        <v>4</v>
      </c>
      <c r="AK24" s="97">
        <v>2</v>
      </c>
      <c r="AL24" s="97">
        <v>4</v>
      </c>
      <c r="AM24" s="97">
        <v>2</v>
      </c>
      <c r="AN24" s="97">
        <v>4</v>
      </c>
      <c r="AO24" s="97">
        <v>2</v>
      </c>
      <c r="AP24" s="97">
        <v>4</v>
      </c>
      <c r="AQ24" s="97">
        <v>2</v>
      </c>
      <c r="AR24" s="97">
        <v>4</v>
      </c>
      <c r="AS24" s="97">
        <v>2</v>
      </c>
      <c r="AT24" s="98">
        <f t="shared" si="1"/>
        <v>66</v>
      </c>
      <c r="AU24" s="50"/>
      <c r="AV24" s="93"/>
      <c r="AW24" s="93"/>
      <c r="AX24" s="93"/>
      <c r="AY24" s="93"/>
      <c r="AZ24" s="93"/>
      <c r="BA24" s="93"/>
      <c r="BB24" s="93"/>
      <c r="BC24" s="93"/>
      <c r="BD24" s="93"/>
      <c r="BE24" s="110">
        <f t="shared" si="2"/>
        <v>117</v>
      </c>
      <c r="BF24" s="57"/>
    </row>
    <row r="25" spans="1:58" ht="7.5" customHeight="1" x14ac:dyDescent="0.25">
      <c r="A25" s="180"/>
      <c r="B25" s="169"/>
      <c r="C25" s="170"/>
      <c r="D25" s="128" t="s">
        <v>21</v>
      </c>
      <c r="E25" s="99">
        <v>2</v>
      </c>
      <c r="F25" s="99">
        <v>1</v>
      </c>
      <c r="G25" s="99">
        <v>2</v>
      </c>
      <c r="H25" s="99">
        <v>1</v>
      </c>
      <c r="I25" s="99">
        <v>2</v>
      </c>
      <c r="J25" s="99">
        <v>2</v>
      </c>
      <c r="K25" s="99">
        <v>1</v>
      </c>
      <c r="L25" s="99">
        <v>1</v>
      </c>
      <c r="M25" s="99">
        <v>1</v>
      </c>
      <c r="N25" s="99">
        <v>2</v>
      </c>
      <c r="O25" s="99">
        <v>1</v>
      </c>
      <c r="P25" s="99">
        <v>2</v>
      </c>
      <c r="Q25" s="99">
        <v>1</v>
      </c>
      <c r="R25" s="99">
        <v>1</v>
      </c>
      <c r="S25" s="99">
        <v>2</v>
      </c>
      <c r="T25" s="99">
        <v>2</v>
      </c>
      <c r="U25" s="99">
        <v>1</v>
      </c>
      <c r="V25" s="53">
        <f t="shared" si="0"/>
        <v>25</v>
      </c>
      <c r="W25" s="72"/>
      <c r="X25" s="99">
        <v>1</v>
      </c>
      <c r="Y25" s="99">
        <v>1</v>
      </c>
      <c r="Z25" s="99">
        <v>1</v>
      </c>
      <c r="AA25" s="99">
        <v>2</v>
      </c>
      <c r="AB25" s="99">
        <v>2</v>
      </c>
      <c r="AC25" s="99">
        <v>1</v>
      </c>
      <c r="AD25" s="99">
        <v>2</v>
      </c>
      <c r="AE25" s="99">
        <v>2</v>
      </c>
      <c r="AF25" s="99">
        <v>2</v>
      </c>
      <c r="AG25" s="99">
        <v>2</v>
      </c>
      <c r="AH25" s="99">
        <v>1</v>
      </c>
      <c r="AI25" s="99">
        <v>1</v>
      </c>
      <c r="AJ25" s="99">
        <v>2</v>
      </c>
      <c r="AK25" s="99">
        <v>2</v>
      </c>
      <c r="AL25" s="99">
        <v>1</v>
      </c>
      <c r="AM25" s="99">
        <v>2</v>
      </c>
      <c r="AN25" s="99">
        <v>1</v>
      </c>
      <c r="AO25" s="99">
        <v>2</v>
      </c>
      <c r="AP25" s="99">
        <v>1</v>
      </c>
      <c r="AQ25" s="99">
        <v>2</v>
      </c>
      <c r="AR25" s="99">
        <v>1</v>
      </c>
      <c r="AS25" s="99">
        <v>1</v>
      </c>
      <c r="AT25" s="98">
        <f t="shared" si="1"/>
        <v>33</v>
      </c>
      <c r="AU25" s="71"/>
      <c r="AV25" s="100"/>
      <c r="AW25" s="100"/>
      <c r="AX25" s="100"/>
      <c r="AY25" s="100"/>
      <c r="AZ25" s="100"/>
      <c r="BA25" s="100"/>
      <c r="BB25" s="100"/>
      <c r="BC25" s="100"/>
      <c r="BD25" s="100"/>
      <c r="BE25" s="110">
        <f t="shared" si="2"/>
        <v>58</v>
      </c>
      <c r="BF25" s="57"/>
    </row>
    <row r="26" spans="1:58" ht="10.5" customHeight="1" x14ac:dyDescent="0.25">
      <c r="A26" s="180"/>
      <c r="B26" s="168" t="s">
        <v>106</v>
      </c>
      <c r="C26" s="163" t="s">
        <v>163</v>
      </c>
      <c r="D26" s="128" t="s">
        <v>20</v>
      </c>
      <c r="E26" s="101">
        <v>2</v>
      </c>
      <c r="F26" s="101">
        <v>2</v>
      </c>
      <c r="G26" s="101">
        <v>2</v>
      </c>
      <c r="H26" s="101">
        <v>2</v>
      </c>
      <c r="I26" s="101">
        <v>2</v>
      </c>
      <c r="J26" s="101">
        <v>2</v>
      </c>
      <c r="K26" s="101">
        <v>2</v>
      </c>
      <c r="L26" s="101">
        <v>2</v>
      </c>
      <c r="M26" s="101">
        <v>2</v>
      </c>
      <c r="N26" s="101">
        <v>2</v>
      </c>
      <c r="O26" s="101">
        <v>2</v>
      </c>
      <c r="P26" s="101">
        <v>2</v>
      </c>
      <c r="Q26" s="101">
        <v>2</v>
      </c>
      <c r="R26" s="101">
        <v>2</v>
      </c>
      <c r="S26" s="101">
        <v>2</v>
      </c>
      <c r="T26" s="101">
        <v>2</v>
      </c>
      <c r="U26" s="101">
        <v>2</v>
      </c>
      <c r="V26" s="53">
        <f t="shared" si="0"/>
        <v>34</v>
      </c>
      <c r="W26" s="49"/>
      <c r="X26" s="97">
        <v>2</v>
      </c>
      <c r="Y26" s="97">
        <v>2</v>
      </c>
      <c r="Z26" s="97">
        <v>2</v>
      </c>
      <c r="AA26" s="97">
        <v>2</v>
      </c>
      <c r="AB26" s="97">
        <v>2</v>
      </c>
      <c r="AC26" s="97">
        <v>2</v>
      </c>
      <c r="AD26" s="97">
        <v>2</v>
      </c>
      <c r="AE26" s="97">
        <v>2</v>
      </c>
      <c r="AF26" s="97">
        <v>2</v>
      </c>
      <c r="AG26" s="97">
        <v>2</v>
      </c>
      <c r="AH26" s="97">
        <v>2</v>
      </c>
      <c r="AI26" s="97">
        <v>2</v>
      </c>
      <c r="AJ26" s="97">
        <v>2</v>
      </c>
      <c r="AK26" s="97">
        <v>2</v>
      </c>
      <c r="AL26" s="97">
        <v>2</v>
      </c>
      <c r="AM26" s="97">
        <v>2</v>
      </c>
      <c r="AN26" s="97">
        <v>2</v>
      </c>
      <c r="AO26" s="97">
        <v>0</v>
      </c>
      <c r="AP26" s="97">
        <v>2</v>
      </c>
      <c r="AQ26" s="97">
        <v>2</v>
      </c>
      <c r="AR26" s="97">
        <v>2</v>
      </c>
      <c r="AS26" s="97">
        <v>0</v>
      </c>
      <c r="AT26" s="98">
        <f t="shared" si="1"/>
        <v>40</v>
      </c>
      <c r="AU26" s="50"/>
      <c r="AV26" s="93"/>
      <c r="AW26" s="93"/>
      <c r="AX26" s="93"/>
      <c r="AY26" s="93"/>
      <c r="AZ26" s="93"/>
      <c r="BA26" s="93"/>
      <c r="BB26" s="93"/>
      <c r="BC26" s="93"/>
      <c r="BD26" s="93"/>
      <c r="BE26" s="110">
        <f t="shared" si="2"/>
        <v>74</v>
      </c>
      <c r="BF26" s="57"/>
    </row>
    <row r="27" spans="1:58" ht="9.75" customHeight="1" x14ac:dyDescent="0.25">
      <c r="A27" s="180"/>
      <c r="B27" s="169"/>
      <c r="C27" s="170"/>
      <c r="D27" s="128" t="s">
        <v>21</v>
      </c>
      <c r="E27" s="99">
        <v>1</v>
      </c>
      <c r="F27" s="99">
        <v>1</v>
      </c>
      <c r="G27" s="99">
        <v>1</v>
      </c>
      <c r="H27" s="99">
        <v>1</v>
      </c>
      <c r="I27" s="99">
        <v>1</v>
      </c>
      <c r="J27" s="99">
        <v>1</v>
      </c>
      <c r="K27" s="99">
        <v>0</v>
      </c>
      <c r="L27" s="99">
        <v>1</v>
      </c>
      <c r="M27" s="99">
        <v>1</v>
      </c>
      <c r="N27" s="99">
        <v>1</v>
      </c>
      <c r="O27" s="99">
        <v>1</v>
      </c>
      <c r="P27" s="99">
        <v>0</v>
      </c>
      <c r="Q27" s="99">
        <v>1</v>
      </c>
      <c r="R27" s="99">
        <v>1</v>
      </c>
      <c r="S27" s="99">
        <v>1</v>
      </c>
      <c r="T27" s="99">
        <v>1</v>
      </c>
      <c r="U27" s="99">
        <v>0</v>
      </c>
      <c r="V27" s="53">
        <f t="shared" si="0"/>
        <v>14</v>
      </c>
      <c r="W27" s="49"/>
      <c r="X27" s="99">
        <v>1</v>
      </c>
      <c r="Y27" s="99">
        <v>1</v>
      </c>
      <c r="Z27" s="99">
        <v>1</v>
      </c>
      <c r="AA27" s="99">
        <v>1</v>
      </c>
      <c r="AB27" s="99">
        <v>1</v>
      </c>
      <c r="AC27" s="99">
        <v>1</v>
      </c>
      <c r="AD27" s="99">
        <v>1</v>
      </c>
      <c r="AE27" s="99">
        <v>1</v>
      </c>
      <c r="AF27" s="99">
        <v>0</v>
      </c>
      <c r="AG27" s="99">
        <v>1</v>
      </c>
      <c r="AH27" s="99">
        <v>1</v>
      </c>
      <c r="AI27" s="99">
        <v>1</v>
      </c>
      <c r="AJ27" s="99">
        <v>1</v>
      </c>
      <c r="AK27" s="99">
        <v>1</v>
      </c>
      <c r="AL27" s="99">
        <v>1</v>
      </c>
      <c r="AM27" s="99">
        <v>1</v>
      </c>
      <c r="AN27" s="99">
        <v>1</v>
      </c>
      <c r="AO27" s="99">
        <v>1</v>
      </c>
      <c r="AP27" s="99">
        <v>1</v>
      </c>
      <c r="AQ27" s="99">
        <v>1</v>
      </c>
      <c r="AR27" s="99">
        <v>1</v>
      </c>
      <c r="AS27" s="99">
        <v>1</v>
      </c>
      <c r="AT27" s="98">
        <f t="shared" si="1"/>
        <v>21</v>
      </c>
      <c r="AU27" s="71"/>
      <c r="AV27" s="100"/>
      <c r="AW27" s="100"/>
      <c r="AX27" s="100"/>
      <c r="AY27" s="100"/>
      <c r="AZ27" s="100"/>
      <c r="BA27" s="100"/>
      <c r="BB27" s="100"/>
      <c r="BC27" s="100"/>
      <c r="BD27" s="100"/>
      <c r="BE27" s="110">
        <f t="shared" si="2"/>
        <v>35</v>
      </c>
      <c r="BF27" s="57"/>
    </row>
    <row r="28" spans="1:58" ht="9.75" customHeight="1" x14ac:dyDescent="0.25">
      <c r="A28" s="180"/>
      <c r="B28" s="172" t="s">
        <v>151</v>
      </c>
      <c r="C28" s="174" t="s">
        <v>125</v>
      </c>
      <c r="D28" s="128" t="s">
        <v>20</v>
      </c>
      <c r="E28" s="101">
        <v>2</v>
      </c>
      <c r="F28" s="101">
        <v>2</v>
      </c>
      <c r="G28" s="101">
        <v>2</v>
      </c>
      <c r="H28" s="101">
        <v>2</v>
      </c>
      <c r="I28" s="101">
        <v>2</v>
      </c>
      <c r="J28" s="101">
        <v>2</v>
      </c>
      <c r="K28" s="101">
        <v>2</v>
      </c>
      <c r="L28" s="101">
        <v>2</v>
      </c>
      <c r="M28" s="101">
        <v>2</v>
      </c>
      <c r="N28" s="101">
        <v>2</v>
      </c>
      <c r="O28" s="101">
        <v>2</v>
      </c>
      <c r="P28" s="101">
        <v>2</v>
      </c>
      <c r="Q28" s="101">
        <v>2</v>
      </c>
      <c r="R28" s="101">
        <v>2</v>
      </c>
      <c r="S28" s="101">
        <v>2</v>
      </c>
      <c r="T28" s="101">
        <v>2</v>
      </c>
      <c r="U28" s="101">
        <v>4</v>
      </c>
      <c r="V28" s="53">
        <f t="shared" si="0"/>
        <v>36</v>
      </c>
      <c r="W28" s="4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8"/>
      <c r="AU28" s="71"/>
      <c r="AV28" s="100"/>
      <c r="AW28" s="100"/>
      <c r="AX28" s="100"/>
      <c r="AY28" s="100"/>
      <c r="AZ28" s="100"/>
      <c r="BA28" s="100"/>
      <c r="BB28" s="100"/>
      <c r="BC28" s="100"/>
      <c r="BD28" s="100"/>
      <c r="BE28" s="110">
        <f t="shared" si="2"/>
        <v>36</v>
      </c>
      <c r="BF28" s="57"/>
    </row>
    <row r="29" spans="1:58" ht="9.75" customHeight="1" x14ac:dyDescent="0.25">
      <c r="A29" s="180"/>
      <c r="B29" s="173"/>
      <c r="C29" s="175"/>
      <c r="D29" s="128" t="s">
        <v>21</v>
      </c>
      <c r="E29" s="99">
        <v>1</v>
      </c>
      <c r="F29" s="99">
        <v>2</v>
      </c>
      <c r="G29" s="99">
        <v>1</v>
      </c>
      <c r="H29" s="99">
        <v>1</v>
      </c>
      <c r="I29" s="99">
        <v>1</v>
      </c>
      <c r="J29" s="99">
        <v>1</v>
      </c>
      <c r="K29" s="99">
        <v>1</v>
      </c>
      <c r="L29" s="99">
        <v>1</v>
      </c>
      <c r="M29" s="99">
        <v>1</v>
      </c>
      <c r="N29" s="99">
        <v>1</v>
      </c>
      <c r="O29" s="99">
        <v>1</v>
      </c>
      <c r="P29" s="99">
        <v>1</v>
      </c>
      <c r="Q29" s="99">
        <v>1</v>
      </c>
      <c r="R29" s="99">
        <v>1</v>
      </c>
      <c r="S29" s="99">
        <v>1</v>
      </c>
      <c r="T29" s="99">
        <v>1</v>
      </c>
      <c r="U29" s="99">
        <v>1</v>
      </c>
      <c r="V29" s="53">
        <f t="shared" si="0"/>
        <v>18</v>
      </c>
      <c r="W29" s="4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8"/>
      <c r="AU29" s="71"/>
      <c r="AV29" s="100"/>
      <c r="AW29" s="100"/>
      <c r="AX29" s="100"/>
      <c r="AY29" s="100"/>
      <c r="AZ29" s="100"/>
      <c r="BA29" s="100"/>
      <c r="BB29" s="100"/>
      <c r="BC29" s="100"/>
      <c r="BD29" s="100"/>
      <c r="BE29" s="110">
        <f t="shared" si="2"/>
        <v>18</v>
      </c>
      <c r="BF29" s="57"/>
    </row>
    <row r="30" spans="1:58" ht="9.75" customHeight="1" x14ac:dyDescent="0.25">
      <c r="A30" s="180"/>
      <c r="B30" s="172" t="s">
        <v>152</v>
      </c>
      <c r="C30" s="174" t="s">
        <v>126</v>
      </c>
      <c r="D30" s="128" t="s">
        <v>20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53"/>
      <c r="W30" s="49"/>
      <c r="X30" s="101">
        <v>2</v>
      </c>
      <c r="Y30" s="101">
        <v>0</v>
      </c>
      <c r="Z30" s="101">
        <v>2</v>
      </c>
      <c r="AA30" s="101">
        <v>0</v>
      </c>
      <c r="AB30" s="101">
        <v>2</v>
      </c>
      <c r="AC30" s="101">
        <v>2</v>
      </c>
      <c r="AD30" s="101">
        <v>2</v>
      </c>
      <c r="AE30" s="101">
        <v>2</v>
      </c>
      <c r="AF30" s="101">
        <v>2</v>
      </c>
      <c r="AG30" s="101">
        <v>0</v>
      </c>
      <c r="AH30" s="101">
        <v>2</v>
      </c>
      <c r="AI30" s="101">
        <v>1</v>
      </c>
      <c r="AJ30" s="101">
        <v>2</v>
      </c>
      <c r="AK30" s="101">
        <v>0</v>
      </c>
      <c r="AL30" s="101">
        <v>2</v>
      </c>
      <c r="AM30" s="101">
        <v>0</v>
      </c>
      <c r="AN30" s="101">
        <v>2</v>
      </c>
      <c r="AO30" s="101">
        <v>2</v>
      </c>
      <c r="AP30" s="101">
        <v>2</v>
      </c>
      <c r="AQ30" s="101">
        <v>2</v>
      </c>
      <c r="AR30" s="101">
        <v>2</v>
      </c>
      <c r="AS30" s="101">
        <v>2</v>
      </c>
      <c r="AT30" s="98">
        <f t="shared" si="1"/>
        <v>33</v>
      </c>
      <c r="AU30" s="71"/>
      <c r="AV30" s="100"/>
      <c r="AW30" s="100"/>
      <c r="AX30" s="100"/>
      <c r="AY30" s="100"/>
      <c r="AZ30" s="100"/>
      <c r="BA30" s="100"/>
      <c r="BB30" s="100"/>
      <c r="BC30" s="100"/>
      <c r="BD30" s="100"/>
      <c r="BE30" s="110">
        <f t="shared" si="2"/>
        <v>33</v>
      </c>
      <c r="BF30" s="57"/>
    </row>
    <row r="31" spans="1:58" ht="9.75" customHeight="1" x14ac:dyDescent="0.25">
      <c r="A31" s="180"/>
      <c r="B31" s="173"/>
      <c r="C31" s="175"/>
      <c r="D31" s="128" t="s">
        <v>21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53"/>
      <c r="W31" s="49"/>
      <c r="X31" s="99">
        <v>1</v>
      </c>
      <c r="Y31" s="99">
        <v>1</v>
      </c>
      <c r="Z31" s="99">
        <v>1</v>
      </c>
      <c r="AA31" s="99">
        <v>0</v>
      </c>
      <c r="AB31" s="99">
        <v>0</v>
      </c>
      <c r="AC31" s="99">
        <v>1</v>
      </c>
      <c r="AD31" s="99">
        <v>1</v>
      </c>
      <c r="AE31" s="99">
        <v>1</v>
      </c>
      <c r="AF31" s="99">
        <v>1</v>
      </c>
      <c r="AG31" s="99">
        <v>0</v>
      </c>
      <c r="AH31" s="99">
        <v>1</v>
      </c>
      <c r="AI31" s="99">
        <v>1</v>
      </c>
      <c r="AJ31" s="99">
        <v>1</v>
      </c>
      <c r="AK31" s="99">
        <v>0</v>
      </c>
      <c r="AL31" s="99">
        <v>1</v>
      </c>
      <c r="AM31" s="99">
        <v>1</v>
      </c>
      <c r="AN31" s="99">
        <v>1</v>
      </c>
      <c r="AO31" s="99">
        <v>0</v>
      </c>
      <c r="AP31" s="99">
        <v>1</v>
      </c>
      <c r="AQ31" s="99">
        <v>1</v>
      </c>
      <c r="AR31" s="99">
        <v>1</v>
      </c>
      <c r="AS31" s="99">
        <v>1</v>
      </c>
      <c r="AT31" s="98">
        <f t="shared" si="1"/>
        <v>17</v>
      </c>
      <c r="AU31" s="71"/>
      <c r="AV31" s="100"/>
      <c r="AW31" s="100"/>
      <c r="AX31" s="100"/>
      <c r="AY31" s="100"/>
      <c r="AZ31" s="100"/>
      <c r="BA31" s="100"/>
      <c r="BB31" s="100"/>
      <c r="BC31" s="100"/>
      <c r="BD31" s="100"/>
      <c r="BE31" s="110">
        <f t="shared" si="2"/>
        <v>17</v>
      </c>
      <c r="BF31" s="57"/>
    </row>
    <row r="32" spans="1:58" ht="9.75" customHeight="1" x14ac:dyDescent="0.25">
      <c r="A32" s="180"/>
      <c r="B32" s="172" t="s">
        <v>153</v>
      </c>
      <c r="C32" s="174" t="s">
        <v>154</v>
      </c>
      <c r="D32" s="128" t="s">
        <v>20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53"/>
      <c r="W32" s="49"/>
      <c r="X32" s="97">
        <v>2</v>
      </c>
      <c r="Y32" s="97">
        <v>2</v>
      </c>
      <c r="Z32" s="97">
        <v>2</v>
      </c>
      <c r="AA32" s="97">
        <v>2</v>
      </c>
      <c r="AB32" s="97">
        <v>2</v>
      </c>
      <c r="AC32" s="97">
        <v>0</v>
      </c>
      <c r="AD32" s="97">
        <v>2</v>
      </c>
      <c r="AE32" s="97">
        <v>0</v>
      </c>
      <c r="AF32" s="97">
        <v>2</v>
      </c>
      <c r="AG32" s="97">
        <v>2</v>
      </c>
      <c r="AH32" s="97">
        <v>2</v>
      </c>
      <c r="AI32" s="97">
        <v>1</v>
      </c>
      <c r="AJ32" s="97">
        <v>2</v>
      </c>
      <c r="AK32" s="97">
        <v>0</v>
      </c>
      <c r="AL32" s="97">
        <v>2</v>
      </c>
      <c r="AM32" s="97">
        <v>2</v>
      </c>
      <c r="AN32" s="97">
        <v>2</v>
      </c>
      <c r="AO32" s="97">
        <v>2</v>
      </c>
      <c r="AP32" s="97">
        <v>0</v>
      </c>
      <c r="AQ32" s="97">
        <v>2</v>
      </c>
      <c r="AR32" s="97">
        <v>2</v>
      </c>
      <c r="AS32" s="97">
        <v>2</v>
      </c>
      <c r="AT32" s="98">
        <f t="shared" si="1"/>
        <v>35</v>
      </c>
      <c r="AU32" s="71"/>
      <c r="AV32" s="100"/>
      <c r="AW32" s="100"/>
      <c r="AX32" s="100"/>
      <c r="AY32" s="100"/>
      <c r="AZ32" s="100"/>
      <c r="BA32" s="100"/>
      <c r="BB32" s="100"/>
      <c r="BC32" s="100"/>
      <c r="BD32" s="100"/>
      <c r="BE32" s="110">
        <f t="shared" si="2"/>
        <v>35</v>
      </c>
      <c r="BF32" s="57"/>
    </row>
    <row r="33" spans="1:58" ht="9.75" customHeight="1" x14ac:dyDescent="0.25">
      <c r="A33" s="180"/>
      <c r="B33" s="176"/>
      <c r="C33" s="175"/>
      <c r="D33" s="128" t="s">
        <v>21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53"/>
      <c r="W33" s="49"/>
      <c r="X33" s="99">
        <v>1</v>
      </c>
      <c r="Y33" s="99">
        <v>0</v>
      </c>
      <c r="Z33" s="99">
        <v>1</v>
      </c>
      <c r="AA33" s="99">
        <v>1</v>
      </c>
      <c r="AB33" s="99">
        <v>1</v>
      </c>
      <c r="AC33" s="99">
        <v>0</v>
      </c>
      <c r="AD33" s="99">
        <v>1</v>
      </c>
      <c r="AE33" s="99">
        <v>0</v>
      </c>
      <c r="AF33" s="99">
        <v>1</v>
      </c>
      <c r="AG33" s="99">
        <v>1</v>
      </c>
      <c r="AH33" s="99">
        <v>1</v>
      </c>
      <c r="AI33" s="99">
        <v>0</v>
      </c>
      <c r="AJ33" s="99">
        <v>1</v>
      </c>
      <c r="AK33" s="99">
        <v>0</v>
      </c>
      <c r="AL33" s="99">
        <v>1</v>
      </c>
      <c r="AM33" s="99">
        <v>1</v>
      </c>
      <c r="AN33" s="99">
        <v>1</v>
      </c>
      <c r="AO33" s="99">
        <v>1</v>
      </c>
      <c r="AP33" s="99">
        <v>1</v>
      </c>
      <c r="AQ33" s="99">
        <v>1</v>
      </c>
      <c r="AR33" s="99">
        <v>1</v>
      </c>
      <c r="AS33" s="99">
        <v>1</v>
      </c>
      <c r="AT33" s="98">
        <f t="shared" si="1"/>
        <v>17</v>
      </c>
      <c r="AU33" s="71"/>
      <c r="AV33" s="100"/>
      <c r="AW33" s="100"/>
      <c r="AX33" s="100"/>
      <c r="AY33" s="100"/>
      <c r="AZ33" s="100"/>
      <c r="BA33" s="100"/>
      <c r="BB33" s="100"/>
      <c r="BC33" s="100"/>
      <c r="BD33" s="100"/>
      <c r="BE33" s="110">
        <f t="shared" si="2"/>
        <v>17</v>
      </c>
      <c r="BF33" s="57"/>
    </row>
    <row r="34" spans="1:58" ht="8.25" customHeight="1" x14ac:dyDescent="0.25">
      <c r="A34" s="180"/>
      <c r="B34" s="168" t="s">
        <v>164</v>
      </c>
      <c r="C34" s="163" t="s">
        <v>167</v>
      </c>
      <c r="D34" s="128" t="s">
        <v>20</v>
      </c>
      <c r="E34" s="97">
        <v>6</v>
      </c>
      <c r="F34" s="97">
        <v>6</v>
      </c>
      <c r="G34" s="97">
        <v>6</v>
      </c>
      <c r="H34" s="97">
        <v>6</v>
      </c>
      <c r="I34" s="97">
        <v>6</v>
      </c>
      <c r="J34" s="97">
        <v>6</v>
      </c>
      <c r="K34" s="97">
        <v>6</v>
      </c>
      <c r="L34" s="97">
        <v>6</v>
      </c>
      <c r="M34" s="97">
        <v>6</v>
      </c>
      <c r="N34" s="97">
        <v>6</v>
      </c>
      <c r="O34" s="97">
        <v>6</v>
      </c>
      <c r="P34" s="97">
        <v>6</v>
      </c>
      <c r="Q34" s="97">
        <v>6</v>
      </c>
      <c r="R34" s="97">
        <v>6</v>
      </c>
      <c r="S34" s="97">
        <v>6</v>
      </c>
      <c r="T34" s="97">
        <v>6</v>
      </c>
      <c r="U34" s="97">
        <v>6</v>
      </c>
      <c r="V34" s="53">
        <f t="shared" si="0"/>
        <v>102</v>
      </c>
      <c r="W34" s="49"/>
      <c r="X34" s="97">
        <v>6</v>
      </c>
      <c r="Y34" s="97">
        <v>6</v>
      </c>
      <c r="Z34" s="97">
        <v>6</v>
      </c>
      <c r="AA34" s="97">
        <v>6</v>
      </c>
      <c r="AB34" s="97">
        <v>6</v>
      </c>
      <c r="AC34" s="97">
        <v>6</v>
      </c>
      <c r="AD34" s="97">
        <v>6</v>
      </c>
      <c r="AE34" s="97">
        <v>6</v>
      </c>
      <c r="AF34" s="97">
        <v>6</v>
      </c>
      <c r="AG34" s="97">
        <v>6</v>
      </c>
      <c r="AH34" s="97">
        <v>6</v>
      </c>
      <c r="AI34" s="97">
        <v>6</v>
      </c>
      <c r="AJ34" s="97">
        <v>6</v>
      </c>
      <c r="AK34" s="97">
        <v>6</v>
      </c>
      <c r="AL34" s="97">
        <v>6</v>
      </c>
      <c r="AM34" s="97">
        <v>6</v>
      </c>
      <c r="AN34" s="97">
        <v>6</v>
      </c>
      <c r="AO34" s="97">
        <v>6</v>
      </c>
      <c r="AP34" s="97">
        <v>6</v>
      </c>
      <c r="AQ34" s="97">
        <v>6</v>
      </c>
      <c r="AR34" s="97">
        <v>6</v>
      </c>
      <c r="AS34" s="97">
        <v>6</v>
      </c>
      <c r="AT34" s="98">
        <f t="shared" si="1"/>
        <v>132</v>
      </c>
      <c r="AU34" s="50"/>
      <c r="AV34" s="93"/>
      <c r="AW34" s="93"/>
      <c r="AX34" s="93"/>
      <c r="AY34" s="93"/>
      <c r="AZ34" s="93"/>
      <c r="BA34" s="93"/>
      <c r="BB34" s="93"/>
      <c r="BC34" s="93"/>
      <c r="BD34" s="93"/>
      <c r="BE34" s="110">
        <f t="shared" si="2"/>
        <v>234</v>
      </c>
      <c r="BF34" s="57"/>
    </row>
    <row r="35" spans="1:58" ht="8.25" customHeight="1" x14ac:dyDescent="0.25">
      <c r="A35" s="180"/>
      <c r="B35" s="169"/>
      <c r="C35" s="170"/>
      <c r="D35" s="128" t="s">
        <v>21</v>
      </c>
      <c r="E35" s="99">
        <v>2</v>
      </c>
      <c r="F35" s="99">
        <v>3</v>
      </c>
      <c r="G35" s="99">
        <v>2</v>
      </c>
      <c r="H35" s="99">
        <v>2</v>
      </c>
      <c r="I35" s="99">
        <v>2</v>
      </c>
      <c r="J35" s="99">
        <v>2</v>
      </c>
      <c r="K35" s="99">
        <v>3</v>
      </c>
      <c r="L35" s="99">
        <v>2</v>
      </c>
      <c r="M35" s="99">
        <v>2</v>
      </c>
      <c r="N35" s="99">
        <v>2</v>
      </c>
      <c r="O35" s="99">
        <v>3</v>
      </c>
      <c r="P35" s="99">
        <v>2</v>
      </c>
      <c r="Q35" s="99">
        <v>3</v>
      </c>
      <c r="R35" s="99">
        <v>3</v>
      </c>
      <c r="S35" s="99">
        <v>2</v>
      </c>
      <c r="T35" s="99">
        <v>2</v>
      </c>
      <c r="U35" s="99">
        <v>3</v>
      </c>
      <c r="V35" s="53">
        <f t="shared" si="0"/>
        <v>40</v>
      </c>
      <c r="W35" s="72"/>
      <c r="X35" s="99">
        <v>4</v>
      </c>
      <c r="Y35" s="99">
        <v>4</v>
      </c>
      <c r="Z35" s="99">
        <v>4</v>
      </c>
      <c r="AA35" s="99">
        <v>3</v>
      </c>
      <c r="AB35" s="99">
        <v>4</v>
      </c>
      <c r="AC35" s="99">
        <v>4</v>
      </c>
      <c r="AD35" s="99">
        <v>3</v>
      </c>
      <c r="AE35" s="99">
        <v>3</v>
      </c>
      <c r="AF35" s="99">
        <v>4</v>
      </c>
      <c r="AG35" s="99">
        <v>4</v>
      </c>
      <c r="AH35" s="99">
        <v>3</v>
      </c>
      <c r="AI35" s="99">
        <v>4</v>
      </c>
      <c r="AJ35" s="99">
        <v>3</v>
      </c>
      <c r="AK35" s="99">
        <v>3</v>
      </c>
      <c r="AL35" s="99">
        <v>3</v>
      </c>
      <c r="AM35" s="99">
        <v>3</v>
      </c>
      <c r="AN35" s="99">
        <v>3</v>
      </c>
      <c r="AO35" s="99">
        <v>4</v>
      </c>
      <c r="AP35" s="99">
        <v>4</v>
      </c>
      <c r="AQ35" s="99">
        <v>3</v>
      </c>
      <c r="AR35" s="99">
        <v>4</v>
      </c>
      <c r="AS35" s="99">
        <v>3</v>
      </c>
      <c r="AT35" s="98">
        <f t="shared" si="1"/>
        <v>77</v>
      </c>
      <c r="AU35" s="71"/>
      <c r="AV35" s="100"/>
      <c r="AW35" s="100"/>
      <c r="AX35" s="100"/>
      <c r="AY35" s="100"/>
      <c r="AZ35" s="100"/>
      <c r="BA35" s="100"/>
      <c r="BB35" s="100"/>
      <c r="BC35" s="100"/>
      <c r="BD35" s="100"/>
      <c r="BE35" s="110">
        <f t="shared" si="2"/>
        <v>117</v>
      </c>
      <c r="BF35" s="57"/>
    </row>
    <row r="36" spans="1:58" ht="9.75" customHeight="1" x14ac:dyDescent="0.25">
      <c r="A36" s="180"/>
      <c r="B36" s="168" t="s">
        <v>165</v>
      </c>
      <c r="C36" s="163" t="s">
        <v>168</v>
      </c>
      <c r="D36" s="128" t="s">
        <v>20</v>
      </c>
      <c r="E36" s="97">
        <v>2</v>
      </c>
      <c r="F36" s="97">
        <v>2</v>
      </c>
      <c r="G36" s="97">
        <v>2</v>
      </c>
      <c r="H36" s="97">
        <v>2</v>
      </c>
      <c r="I36" s="97">
        <v>2</v>
      </c>
      <c r="J36" s="97">
        <v>2</v>
      </c>
      <c r="K36" s="97">
        <v>2</v>
      </c>
      <c r="L36" s="97">
        <v>2</v>
      </c>
      <c r="M36" s="97">
        <v>2</v>
      </c>
      <c r="N36" s="97">
        <v>2</v>
      </c>
      <c r="O36" s="97">
        <v>2</v>
      </c>
      <c r="P36" s="97">
        <v>2</v>
      </c>
      <c r="Q36" s="97">
        <v>2</v>
      </c>
      <c r="R36" s="97">
        <v>2</v>
      </c>
      <c r="S36" s="97">
        <v>2</v>
      </c>
      <c r="T36" s="97">
        <v>2</v>
      </c>
      <c r="U36" s="97">
        <v>2</v>
      </c>
      <c r="V36" s="53">
        <f t="shared" si="0"/>
        <v>34</v>
      </c>
      <c r="W36" s="49"/>
      <c r="X36" s="97">
        <v>2</v>
      </c>
      <c r="Y36" s="97">
        <v>2</v>
      </c>
      <c r="Z36" s="97">
        <v>2</v>
      </c>
      <c r="AA36" s="97">
        <v>2</v>
      </c>
      <c r="AB36" s="97">
        <v>2</v>
      </c>
      <c r="AC36" s="97">
        <v>2</v>
      </c>
      <c r="AD36" s="97">
        <v>2</v>
      </c>
      <c r="AE36" s="97">
        <v>2</v>
      </c>
      <c r="AF36" s="97">
        <v>2</v>
      </c>
      <c r="AG36" s="97">
        <v>2</v>
      </c>
      <c r="AH36" s="97">
        <v>2</v>
      </c>
      <c r="AI36" s="97">
        <v>2</v>
      </c>
      <c r="AJ36" s="97">
        <v>2</v>
      </c>
      <c r="AK36" s="97">
        <v>2</v>
      </c>
      <c r="AL36" s="97">
        <v>2</v>
      </c>
      <c r="AM36" s="97">
        <v>2</v>
      </c>
      <c r="AN36" s="97">
        <v>2</v>
      </c>
      <c r="AO36" s="97">
        <v>2</v>
      </c>
      <c r="AP36" s="97">
        <v>2</v>
      </c>
      <c r="AQ36" s="97">
        <v>2</v>
      </c>
      <c r="AR36" s="97">
        <v>2</v>
      </c>
      <c r="AS36" s="97">
        <v>2</v>
      </c>
      <c r="AT36" s="98">
        <f t="shared" si="1"/>
        <v>44</v>
      </c>
      <c r="AU36" s="50"/>
      <c r="AV36" s="93"/>
      <c r="AW36" s="93"/>
      <c r="AX36" s="93"/>
      <c r="AY36" s="93"/>
      <c r="AZ36" s="93"/>
      <c r="BA36" s="93"/>
      <c r="BB36" s="93"/>
      <c r="BC36" s="93"/>
      <c r="BD36" s="93"/>
      <c r="BE36" s="110">
        <f t="shared" si="2"/>
        <v>78</v>
      </c>
      <c r="BF36" s="57"/>
    </row>
    <row r="37" spans="1:58" ht="9" customHeight="1" x14ac:dyDescent="0.25">
      <c r="A37" s="180"/>
      <c r="B37" s="169"/>
      <c r="C37" s="170"/>
      <c r="D37" s="128" t="s">
        <v>21</v>
      </c>
      <c r="E37" s="99">
        <v>1</v>
      </c>
      <c r="F37" s="99">
        <v>1</v>
      </c>
      <c r="G37" s="99">
        <v>2</v>
      </c>
      <c r="H37" s="99">
        <v>1</v>
      </c>
      <c r="I37" s="99">
        <v>1</v>
      </c>
      <c r="J37" s="99">
        <v>1</v>
      </c>
      <c r="K37" s="99">
        <v>1</v>
      </c>
      <c r="L37" s="99">
        <v>1</v>
      </c>
      <c r="M37" s="99">
        <v>2</v>
      </c>
      <c r="N37" s="99">
        <v>1</v>
      </c>
      <c r="O37" s="99">
        <v>1</v>
      </c>
      <c r="P37" s="99">
        <v>2</v>
      </c>
      <c r="Q37" s="99">
        <v>1</v>
      </c>
      <c r="R37" s="99">
        <v>1</v>
      </c>
      <c r="S37" s="99">
        <v>1</v>
      </c>
      <c r="T37" s="99">
        <v>1</v>
      </c>
      <c r="U37" s="99">
        <v>1</v>
      </c>
      <c r="V37" s="53">
        <f t="shared" si="0"/>
        <v>20</v>
      </c>
      <c r="W37" s="72"/>
      <c r="X37" s="99">
        <v>0</v>
      </c>
      <c r="Y37" s="99">
        <v>2</v>
      </c>
      <c r="Z37" s="99">
        <v>0</v>
      </c>
      <c r="AA37" s="99">
        <v>1</v>
      </c>
      <c r="AB37" s="99">
        <v>0</v>
      </c>
      <c r="AC37" s="99">
        <v>1</v>
      </c>
      <c r="AD37" s="99">
        <v>0</v>
      </c>
      <c r="AE37" s="99">
        <v>1</v>
      </c>
      <c r="AF37" s="99">
        <v>1</v>
      </c>
      <c r="AG37" s="99">
        <v>1</v>
      </c>
      <c r="AH37" s="99">
        <v>1</v>
      </c>
      <c r="AI37" s="99">
        <v>1</v>
      </c>
      <c r="AJ37" s="99">
        <v>2</v>
      </c>
      <c r="AK37" s="99">
        <v>2</v>
      </c>
      <c r="AL37" s="99">
        <v>1</v>
      </c>
      <c r="AM37" s="99">
        <v>1</v>
      </c>
      <c r="AN37" s="99">
        <v>2</v>
      </c>
      <c r="AO37" s="99">
        <v>1</v>
      </c>
      <c r="AP37" s="99">
        <v>0</v>
      </c>
      <c r="AQ37" s="99">
        <v>2</v>
      </c>
      <c r="AR37" s="99">
        <v>1</v>
      </c>
      <c r="AS37" s="99">
        <v>1</v>
      </c>
      <c r="AT37" s="98">
        <f t="shared" si="1"/>
        <v>22</v>
      </c>
      <c r="AU37" s="71"/>
      <c r="AV37" s="100"/>
      <c r="AW37" s="100"/>
      <c r="AX37" s="100"/>
      <c r="AY37" s="100"/>
      <c r="AZ37" s="100"/>
      <c r="BA37" s="100"/>
      <c r="BB37" s="100"/>
      <c r="BC37" s="100"/>
      <c r="BD37" s="100"/>
      <c r="BE37" s="110">
        <f t="shared" si="2"/>
        <v>42</v>
      </c>
      <c r="BF37" s="57"/>
    </row>
    <row r="38" spans="1:58" ht="9" customHeight="1" x14ac:dyDescent="0.25">
      <c r="A38" s="180"/>
      <c r="B38" s="168" t="s">
        <v>166</v>
      </c>
      <c r="C38" s="163" t="s">
        <v>169</v>
      </c>
      <c r="D38" s="128" t="s">
        <v>20</v>
      </c>
      <c r="E38" s="97">
        <v>4</v>
      </c>
      <c r="F38" s="97">
        <v>4</v>
      </c>
      <c r="G38" s="97">
        <v>4</v>
      </c>
      <c r="H38" s="97">
        <v>4</v>
      </c>
      <c r="I38" s="97">
        <v>4</v>
      </c>
      <c r="J38" s="97">
        <v>4</v>
      </c>
      <c r="K38" s="97">
        <v>4</v>
      </c>
      <c r="L38" s="97">
        <v>4</v>
      </c>
      <c r="M38" s="97">
        <v>4</v>
      </c>
      <c r="N38" s="97">
        <v>4</v>
      </c>
      <c r="O38" s="97">
        <v>4</v>
      </c>
      <c r="P38" s="97">
        <v>4</v>
      </c>
      <c r="Q38" s="97">
        <v>4</v>
      </c>
      <c r="R38" s="97">
        <v>4</v>
      </c>
      <c r="S38" s="97">
        <v>4</v>
      </c>
      <c r="T38" s="97">
        <v>4</v>
      </c>
      <c r="U38" s="97">
        <v>4</v>
      </c>
      <c r="V38" s="53">
        <f t="shared" si="0"/>
        <v>68</v>
      </c>
      <c r="W38" s="49"/>
      <c r="X38" s="97">
        <v>2</v>
      </c>
      <c r="Y38" s="97">
        <v>2</v>
      </c>
      <c r="Z38" s="97">
        <v>2</v>
      </c>
      <c r="AA38" s="97">
        <v>4</v>
      </c>
      <c r="AB38" s="97">
        <v>2</v>
      </c>
      <c r="AC38" s="97">
        <v>4</v>
      </c>
      <c r="AD38" s="97">
        <v>0</v>
      </c>
      <c r="AE38" s="97">
        <v>4</v>
      </c>
      <c r="AF38" s="97">
        <v>2</v>
      </c>
      <c r="AG38" s="97">
        <v>2</v>
      </c>
      <c r="AH38" s="97">
        <v>2</v>
      </c>
      <c r="AI38" s="97">
        <v>2</v>
      </c>
      <c r="AJ38" s="97">
        <v>2</v>
      </c>
      <c r="AK38" s="97">
        <v>4</v>
      </c>
      <c r="AL38" s="97">
        <v>2</v>
      </c>
      <c r="AM38" s="97">
        <v>2</v>
      </c>
      <c r="AN38" s="97">
        <v>2</v>
      </c>
      <c r="AO38" s="97">
        <v>4</v>
      </c>
      <c r="AP38" s="97">
        <v>2</v>
      </c>
      <c r="AQ38" s="97">
        <v>4</v>
      </c>
      <c r="AR38" s="97">
        <v>2</v>
      </c>
      <c r="AS38" s="97">
        <v>2</v>
      </c>
      <c r="AT38" s="98">
        <f t="shared" si="1"/>
        <v>54</v>
      </c>
      <c r="AU38" s="50"/>
      <c r="AV38" s="93"/>
      <c r="AW38" s="93"/>
      <c r="AX38" s="93"/>
      <c r="AY38" s="93"/>
      <c r="AZ38" s="93"/>
      <c r="BA38" s="93"/>
      <c r="BB38" s="93"/>
      <c r="BC38" s="93"/>
      <c r="BD38" s="93"/>
      <c r="BE38" s="110">
        <f t="shared" si="2"/>
        <v>122</v>
      </c>
      <c r="BF38" s="57"/>
    </row>
    <row r="39" spans="1:58" ht="9" customHeight="1" x14ac:dyDescent="0.25">
      <c r="A39" s="180"/>
      <c r="B39" s="171"/>
      <c r="C39" s="164"/>
      <c r="D39" s="128" t="s">
        <v>21</v>
      </c>
      <c r="E39" s="99">
        <v>2</v>
      </c>
      <c r="F39" s="99">
        <v>2</v>
      </c>
      <c r="G39" s="99">
        <v>1</v>
      </c>
      <c r="H39" s="99">
        <v>2</v>
      </c>
      <c r="I39" s="99">
        <v>2</v>
      </c>
      <c r="J39" s="99">
        <v>2</v>
      </c>
      <c r="K39" s="99">
        <v>2</v>
      </c>
      <c r="L39" s="99">
        <v>2</v>
      </c>
      <c r="M39" s="99">
        <v>2</v>
      </c>
      <c r="N39" s="99">
        <v>1</v>
      </c>
      <c r="O39" s="99">
        <v>1</v>
      </c>
      <c r="P39" s="99">
        <v>2</v>
      </c>
      <c r="Q39" s="99">
        <v>2</v>
      </c>
      <c r="R39" s="99">
        <v>1</v>
      </c>
      <c r="S39" s="99">
        <v>2</v>
      </c>
      <c r="T39" s="99">
        <v>1</v>
      </c>
      <c r="U39" s="99">
        <v>2</v>
      </c>
      <c r="V39" s="53">
        <f t="shared" si="0"/>
        <v>29</v>
      </c>
      <c r="W39" s="72"/>
      <c r="X39" s="99">
        <v>1</v>
      </c>
      <c r="Y39" s="99">
        <v>1</v>
      </c>
      <c r="Z39" s="99">
        <v>1</v>
      </c>
      <c r="AA39" s="99">
        <v>2</v>
      </c>
      <c r="AB39" s="99">
        <v>1</v>
      </c>
      <c r="AC39" s="99">
        <v>2</v>
      </c>
      <c r="AD39" s="99">
        <v>1</v>
      </c>
      <c r="AE39" s="99">
        <v>2</v>
      </c>
      <c r="AF39" s="99">
        <v>1</v>
      </c>
      <c r="AG39" s="99">
        <v>2</v>
      </c>
      <c r="AH39" s="99">
        <v>1</v>
      </c>
      <c r="AI39" s="99">
        <v>2</v>
      </c>
      <c r="AJ39" s="99">
        <v>1</v>
      </c>
      <c r="AK39" s="99">
        <v>2</v>
      </c>
      <c r="AL39" s="99">
        <v>1</v>
      </c>
      <c r="AM39" s="99">
        <v>2</v>
      </c>
      <c r="AN39" s="99">
        <v>1</v>
      </c>
      <c r="AO39" s="99">
        <v>1</v>
      </c>
      <c r="AP39" s="99">
        <v>2</v>
      </c>
      <c r="AQ39" s="99">
        <v>1</v>
      </c>
      <c r="AR39" s="99">
        <v>2</v>
      </c>
      <c r="AS39" s="99">
        <v>1</v>
      </c>
      <c r="AT39" s="98">
        <f t="shared" si="1"/>
        <v>31</v>
      </c>
      <c r="AU39" s="71"/>
      <c r="AV39" s="100"/>
      <c r="AW39" s="100"/>
      <c r="AX39" s="100"/>
      <c r="AY39" s="100"/>
      <c r="AZ39" s="100"/>
      <c r="BA39" s="100"/>
      <c r="BB39" s="100"/>
      <c r="BC39" s="100"/>
      <c r="BD39" s="100"/>
      <c r="BE39" s="110">
        <f t="shared" si="2"/>
        <v>60</v>
      </c>
      <c r="BF39" s="57"/>
    </row>
    <row r="40" spans="1:58" ht="9" customHeight="1" x14ac:dyDescent="0.25">
      <c r="A40" s="180"/>
      <c r="B40" s="161" t="s">
        <v>170</v>
      </c>
      <c r="C40" s="163" t="s">
        <v>127</v>
      </c>
      <c r="D40" s="128" t="s">
        <v>20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53"/>
      <c r="W40" s="72"/>
      <c r="X40" s="101">
        <v>2</v>
      </c>
      <c r="Y40" s="101">
        <v>2</v>
      </c>
      <c r="Z40" s="101">
        <v>2</v>
      </c>
      <c r="AA40" s="101">
        <v>0</v>
      </c>
      <c r="AB40" s="101">
        <v>2</v>
      </c>
      <c r="AC40" s="101">
        <v>0</v>
      </c>
      <c r="AD40" s="101">
        <v>2</v>
      </c>
      <c r="AE40" s="101">
        <v>0</v>
      </c>
      <c r="AF40" s="101">
        <v>2</v>
      </c>
      <c r="AG40" s="101">
        <v>2</v>
      </c>
      <c r="AH40" s="101">
        <v>2</v>
      </c>
      <c r="AI40" s="101">
        <v>2</v>
      </c>
      <c r="AJ40" s="101">
        <v>2</v>
      </c>
      <c r="AK40" s="101">
        <v>2</v>
      </c>
      <c r="AL40" s="101">
        <v>2</v>
      </c>
      <c r="AM40" s="101">
        <v>2</v>
      </c>
      <c r="AN40" s="101">
        <v>2</v>
      </c>
      <c r="AO40" s="101">
        <v>2</v>
      </c>
      <c r="AP40" s="101">
        <v>2</v>
      </c>
      <c r="AQ40" s="101">
        <v>0</v>
      </c>
      <c r="AR40" s="101">
        <v>0</v>
      </c>
      <c r="AS40" s="101">
        <v>2</v>
      </c>
      <c r="AT40" s="98">
        <f t="shared" si="1"/>
        <v>34</v>
      </c>
      <c r="AU40" s="71"/>
      <c r="AV40" s="100"/>
      <c r="AW40" s="100"/>
      <c r="AX40" s="100"/>
      <c r="AY40" s="100"/>
      <c r="AZ40" s="100"/>
      <c r="BA40" s="100"/>
      <c r="BB40" s="100"/>
      <c r="BC40" s="100"/>
      <c r="BD40" s="100"/>
      <c r="BE40" s="110">
        <f t="shared" si="2"/>
        <v>34</v>
      </c>
      <c r="BF40" s="57"/>
    </row>
    <row r="41" spans="1:58" ht="15.75" customHeight="1" x14ac:dyDescent="0.25">
      <c r="A41" s="180"/>
      <c r="B41" s="162"/>
      <c r="C41" s="164"/>
      <c r="D41" s="128" t="s">
        <v>21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53"/>
      <c r="W41" s="72"/>
      <c r="X41" s="99">
        <v>1</v>
      </c>
      <c r="Y41" s="99">
        <v>1</v>
      </c>
      <c r="Z41" s="99">
        <v>1</v>
      </c>
      <c r="AA41" s="99">
        <v>1</v>
      </c>
      <c r="AB41" s="99">
        <v>1</v>
      </c>
      <c r="AC41" s="99">
        <v>1</v>
      </c>
      <c r="AD41" s="99">
        <v>1</v>
      </c>
      <c r="AE41" s="99">
        <v>1</v>
      </c>
      <c r="AF41" s="99">
        <v>1</v>
      </c>
      <c r="AG41" s="99">
        <v>1</v>
      </c>
      <c r="AH41" s="99">
        <v>1</v>
      </c>
      <c r="AI41" s="99">
        <v>1</v>
      </c>
      <c r="AJ41" s="99">
        <v>1</v>
      </c>
      <c r="AK41" s="99">
        <v>1</v>
      </c>
      <c r="AL41" s="99">
        <v>1</v>
      </c>
      <c r="AM41" s="99">
        <v>1</v>
      </c>
      <c r="AN41" s="99">
        <v>1</v>
      </c>
      <c r="AO41" s="99">
        <v>1</v>
      </c>
      <c r="AP41" s="99">
        <v>1</v>
      </c>
      <c r="AQ41" s="99">
        <v>1</v>
      </c>
      <c r="AR41" s="99">
        <v>1</v>
      </c>
      <c r="AS41" s="99">
        <v>1</v>
      </c>
      <c r="AT41" s="98">
        <f t="shared" si="1"/>
        <v>22</v>
      </c>
      <c r="AU41" s="71"/>
      <c r="AV41" s="100"/>
      <c r="AW41" s="100"/>
      <c r="AX41" s="100"/>
      <c r="AY41" s="100"/>
      <c r="AZ41" s="100"/>
      <c r="BA41" s="100"/>
      <c r="BB41" s="100"/>
      <c r="BC41" s="100"/>
      <c r="BD41" s="100"/>
      <c r="BE41" s="110">
        <f t="shared" si="2"/>
        <v>22</v>
      </c>
      <c r="BF41" s="57"/>
    </row>
    <row r="42" spans="1:58" ht="15" customHeight="1" x14ac:dyDescent="0.25">
      <c r="A42" s="180"/>
      <c r="B42" s="150" t="s">
        <v>26</v>
      </c>
      <c r="C42" s="165" t="s">
        <v>128</v>
      </c>
      <c r="D42" s="91" t="s">
        <v>20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53"/>
      <c r="W42" s="49"/>
      <c r="X42" s="102"/>
      <c r="Y42" s="102"/>
      <c r="Z42" s="102"/>
      <c r="AA42" s="52"/>
      <c r="AB42" s="52"/>
      <c r="AC42" s="52"/>
      <c r="AD42" s="52"/>
      <c r="AE42" s="52"/>
      <c r="AF42" s="5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98"/>
      <c r="AU42" s="96"/>
      <c r="AV42" s="93"/>
      <c r="AW42" s="93"/>
      <c r="AX42" s="93"/>
      <c r="AY42" s="93"/>
      <c r="AZ42" s="93"/>
      <c r="BA42" s="93"/>
      <c r="BB42" s="93"/>
      <c r="BC42" s="93"/>
      <c r="BD42" s="93"/>
      <c r="BE42" s="121"/>
    </row>
    <row r="43" spans="1:58" ht="15.75" customHeight="1" x14ac:dyDescent="0.25">
      <c r="A43" s="180"/>
      <c r="B43" s="150"/>
      <c r="C43" s="151"/>
      <c r="D43" s="91" t="s">
        <v>21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53"/>
      <c r="W43" s="93"/>
      <c r="X43" s="95"/>
      <c r="Y43" s="95"/>
      <c r="Z43" s="95"/>
      <c r="AA43" s="94"/>
      <c r="AB43" s="94"/>
      <c r="AC43" s="94"/>
      <c r="AD43" s="94"/>
      <c r="AE43" s="94"/>
      <c r="AF43" s="94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8"/>
      <c r="AU43" s="96"/>
      <c r="AV43" s="93"/>
      <c r="AW43" s="93"/>
      <c r="AX43" s="93"/>
      <c r="AY43" s="93"/>
      <c r="AZ43" s="93"/>
      <c r="BA43" s="93"/>
      <c r="BB43" s="93"/>
      <c r="BC43" s="93"/>
      <c r="BD43" s="93"/>
      <c r="BE43" s="121"/>
    </row>
    <row r="44" spans="1:58" ht="9.75" customHeight="1" x14ac:dyDescent="0.25">
      <c r="A44" s="180"/>
      <c r="B44" s="158" t="s">
        <v>129</v>
      </c>
      <c r="C44" s="166"/>
      <c r="D44" s="128" t="s">
        <v>20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53"/>
      <c r="W44" s="93"/>
      <c r="X44" s="95"/>
      <c r="Y44" s="95"/>
      <c r="Z44" s="95"/>
      <c r="AA44" s="94"/>
      <c r="AB44" s="94"/>
      <c r="AC44" s="94"/>
      <c r="AD44" s="94"/>
      <c r="AE44" s="94"/>
      <c r="AF44" s="94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8"/>
      <c r="AU44" s="96"/>
      <c r="AV44" s="93"/>
      <c r="AW44" s="93"/>
      <c r="AX44" s="93"/>
      <c r="AY44" s="93"/>
      <c r="AZ44" s="93"/>
      <c r="BA44" s="93"/>
      <c r="BB44" s="93"/>
      <c r="BC44" s="93"/>
      <c r="BD44" s="93"/>
      <c r="BE44" s="121"/>
    </row>
    <row r="45" spans="1:58" ht="9.75" customHeight="1" x14ac:dyDescent="0.25">
      <c r="A45" s="180"/>
      <c r="B45" s="158"/>
      <c r="C45" s="167"/>
      <c r="D45" s="128" t="s">
        <v>21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53"/>
      <c r="W45" s="93"/>
      <c r="X45" s="95"/>
      <c r="Y45" s="95"/>
      <c r="Z45" s="95"/>
      <c r="AA45" s="94"/>
      <c r="AB45" s="94"/>
      <c r="AC45" s="94"/>
      <c r="AD45" s="94"/>
      <c r="AE45" s="94"/>
      <c r="AF45" s="94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8"/>
      <c r="AU45" s="96"/>
      <c r="AV45" s="93"/>
      <c r="AW45" s="93"/>
      <c r="AX45" s="93"/>
      <c r="AY45" s="93"/>
      <c r="AZ45" s="93"/>
      <c r="BA45" s="93"/>
      <c r="BB45" s="93"/>
      <c r="BC45" s="93"/>
      <c r="BD45" s="93"/>
      <c r="BE45" s="121"/>
    </row>
    <row r="46" spans="1:58" ht="15.75" customHeight="1" x14ac:dyDescent="0.25">
      <c r="A46" s="180"/>
      <c r="B46" s="150" t="s">
        <v>27</v>
      </c>
      <c r="C46" s="151" t="s">
        <v>130</v>
      </c>
      <c r="D46" s="91" t="s">
        <v>20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53"/>
      <c r="W46" s="93"/>
      <c r="X46" s="95"/>
      <c r="Y46" s="95"/>
      <c r="Z46" s="95"/>
      <c r="AA46" s="94"/>
      <c r="AB46" s="94"/>
      <c r="AC46" s="94"/>
      <c r="AD46" s="94"/>
      <c r="AE46" s="94"/>
      <c r="AF46" s="94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8"/>
      <c r="AU46" s="96"/>
      <c r="AV46" s="93"/>
      <c r="AW46" s="93"/>
      <c r="AX46" s="93"/>
      <c r="AY46" s="93"/>
      <c r="AZ46" s="93"/>
      <c r="BA46" s="93"/>
      <c r="BB46" s="93"/>
      <c r="BC46" s="93"/>
      <c r="BD46" s="93"/>
      <c r="BE46" s="121"/>
    </row>
    <row r="47" spans="1:58" ht="17.25" customHeight="1" x14ac:dyDescent="0.25">
      <c r="A47" s="180"/>
      <c r="B47" s="150"/>
      <c r="C47" s="151"/>
      <c r="D47" s="91" t="s">
        <v>21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53"/>
      <c r="W47" s="93"/>
      <c r="X47" s="95"/>
      <c r="Y47" s="95"/>
      <c r="Z47" s="95"/>
      <c r="AA47" s="94"/>
      <c r="AB47" s="94"/>
      <c r="AC47" s="94"/>
      <c r="AD47" s="94"/>
      <c r="AE47" s="94"/>
      <c r="AF47" s="94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8"/>
      <c r="AU47" s="96"/>
      <c r="AV47" s="93"/>
      <c r="AW47" s="93"/>
      <c r="AX47" s="93"/>
      <c r="AY47" s="93"/>
      <c r="AZ47" s="93"/>
      <c r="BA47" s="93"/>
      <c r="BB47" s="93"/>
      <c r="BC47" s="93"/>
      <c r="BD47" s="93"/>
      <c r="BE47" s="121"/>
    </row>
    <row r="48" spans="1:58" ht="10.5" customHeight="1" x14ac:dyDescent="0.25">
      <c r="A48" s="180"/>
      <c r="B48" s="158" t="s">
        <v>131</v>
      </c>
      <c r="C48" s="159"/>
      <c r="D48" s="128" t="s">
        <v>20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53"/>
      <c r="W48" s="93"/>
      <c r="X48" s="95"/>
      <c r="Y48" s="95"/>
      <c r="Z48" s="95"/>
      <c r="AA48" s="94"/>
      <c r="AB48" s="94"/>
      <c r="AC48" s="94"/>
      <c r="AD48" s="94"/>
      <c r="AE48" s="94"/>
      <c r="AF48" s="94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8"/>
      <c r="AU48" s="96"/>
      <c r="AV48" s="93"/>
      <c r="AW48" s="93"/>
      <c r="AX48" s="93"/>
      <c r="AY48" s="93"/>
      <c r="AZ48" s="93"/>
      <c r="BA48" s="93"/>
      <c r="BB48" s="93"/>
      <c r="BC48" s="93"/>
      <c r="BD48" s="93"/>
      <c r="BE48" s="121"/>
    </row>
    <row r="49" spans="1:57" ht="11.25" customHeight="1" x14ac:dyDescent="0.25">
      <c r="A49" s="180"/>
      <c r="B49" s="158"/>
      <c r="C49" s="159"/>
      <c r="D49" s="128" t="s">
        <v>21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53"/>
      <c r="W49" s="93"/>
      <c r="X49" s="95"/>
      <c r="Y49" s="95"/>
      <c r="Z49" s="95"/>
      <c r="AA49" s="94"/>
      <c r="AB49" s="94"/>
      <c r="AC49" s="94"/>
      <c r="AD49" s="94"/>
      <c r="AE49" s="94"/>
      <c r="AF49" s="94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8"/>
      <c r="AU49" s="96"/>
      <c r="AV49" s="93"/>
      <c r="AW49" s="93"/>
      <c r="AX49" s="93"/>
      <c r="AY49" s="93"/>
      <c r="AZ49" s="93"/>
      <c r="BA49" s="93"/>
      <c r="BB49" s="93"/>
      <c r="BC49" s="93"/>
      <c r="BD49" s="93"/>
      <c r="BE49" s="121"/>
    </row>
    <row r="50" spans="1:57" ht="9" customHeight="1" x14ac:dyDescent="0.25">
      <c r="A50" s="180"/>
      <c r="B50" s="160" t="s">
        <v>30</v>
      </c>
      <c r="C50" s="159"/>
      <c r="D50" s="128" t="s">
        <v>20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53"/>
      <c r="W50" s="93"/>
      <c r="X50" s="95"/>
      <c r="Y50" s="95"/>
      <c r="Z50" s="95"/>
      <c r="AA50" s="94"/>
      <c r="AB50" s="94"/>
      <c r="AC50" s="94"/>
      <c r="AD50" s="94"/>
      <c r="AE50" s="94"/>
      <c r="AF50" s="94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8"/>
      <c r="AU50" s="96"/>
      <c r="AV50" s="93"/>
      <c r="AW50" s="93"/>
      <c r="AX50" s="93"/>
      <c r="AY50" s="93"/>
      <c r="AZ50" s="93"/>
      <c r="BA50" s="93"/>
      <c r="BB50" s="93"/>
      <c r="BC50" s="93"/>
      <c r="BD50" s="93"/>
      <c r="BE50" s="121"/>
    </row>
    <row r="51" spans="1:57" ht="9" customHeight="1" x14ac:dyDescent="0.25">
      <c r="A51" s="180"/>
      <c r="B51" s="160"/>
      <c r="C51" s="159"/>
      <c r="D51" s="128" t="s">
        <v>21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53"/>
      <c r="W51" s="93"/>
      <c r="X51" s="95"/>
      <c r="Y51" s="95"/>
      <c r="Z51" s="95"/>
      <c r="AA51" s="94"/>
      <c r="AB51" s="94"/>
      <c r="AC51" s="94"/>
      <c r="AD51" s="94"/>
      <c r="AE51" s="94"/>
      <c r="AF51" s="94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8"/>
      <c r="AU51" s="96"/>
      <c r="AV51" s="93"/>
      <c r="AW51" s="93"/>
      <c r="AX51" s="93"/>
      <c r="AY51" s="93"/>
      <c r="AZ51" s="93"/>
      <c r="BA51" s="93"/>
      <c r="BB51" s="93"/>
      <c r="BC51" s="93"/>
      <c r="BD51" s="93"/>
      <c r="BE51" s="121"/>
    </row>
    <row r="52" spans="1:57" ht="9" customHeight="1" x14ac:dyDescent="0.25">
      <c r="A52" s="180"/>
      <c r="B52" s="160" t="s">
        <v>31</v>
      </c>
      <c r="C52" s="159"/>
      <c r="D52" s="128" t="s">
        <v>20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3"/>
      <c r="W52" s="93"/>
      <c r="X52" s="95"/>
      <c r="Y52" s="95"/>
      <c r="Z52" s="95"/>
      <c r="AA52" s="94"/>
      <c r="AB52" s="94"/>
      <c r="AC52" s="94"/>
      <c r="AD52" s="94"/>
      <c r="AE52" s="94"/>
      <c r="AF52" s="94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8"/>
      <c r="AU52" s="96"/>
      <c r="AV52" s="93"/>
      <c r="AW52" s="93"/>
      <c r="AX52" s="93"/>
      <c r="AY52" s="93"/>
      <c r="AZ52" s="93"/>
      <c r="BA52" s="93"/>
      <c r="BB52" s="93"/>
      <c r="BC52" s="93"/>
      <c r="BD52" s="93"/>
      <c r="BE52" s="121"/>
    </row>
    <row r="53" spans="1:57" ht="9.75" customHeight="1" x14ac:dyDescent="0.25">
      <c r="A53" s="180"/>
      <c r="B53" s="160"/>
      <c r="C53" s="159"/>
      <c r="D53" s="128" t="s">
        <v>21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53"/>
      <c r="W53" s="93"/>
      <c r="X53" s="95"/>
      <c r="Y53" s="95"/>
      <c r="Z53" s="95"/>
      <c r="AA53" s="94"/>
      <c r="AB53" s="94"/>
      <c r="AC53" s="94"/>
      <c r="AD53" s="94"/>
      <c r="AE53" s="94"/>
      <c r="AF53" s="94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8"/>
      <c r="AU53" s="96"/>
      <c r="AV53" s="93"/>
      <c r="AW53" s="93"/>
      <c r="AX53" s="93"/>
      <c r="AY53" s="93"/>
      <c r="AZ53" s="93"/>
      <c r="BA53" s="93"/>
      <c r="BB53" s="93"/>
      <c r="BC53" s="93"/>
      <c r="BD53" s="93"/>
      <c r="BE53" s="121"/>
    </row>
    <row r="54" spans="1:57" ht="10.5" customHeight="1" x14ac:dyDescent="0.25">
      <c r="A54" s="180"/>
      <c r="B54" s="128" t="s">
        <v>32</v>
      </c>
      <c r="C54" s="129"/>
      <c r="D54" s="128" t="s">
        <v>20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53"/>
      <c r="W54" s="93"/>
      <c r="X54" s="95"/>
      <c r="Y54" s="95"/>
      <c r="Z54" s="95"/>
      <c r="AA54" s="94"/>
      <c r="AB54" s="94"/>
      <c r="AC54" s="94"/>
      <c r="AD54" s="94"/>
      <c r="AE54" s="94"/>
      <c r="AF54" s="94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8"/>
      <c r="AU54" s="96"/>
      <c r="AV54" s="93"/>
      <c r="AW54" s="93"/>
      <c r="AX54" s="93"/>
      <c r="AY54" s="93"/>
      <c r="AZ54" s="93"/>
      <c r="BA54" s="93"/>
      <c r="BB54" s="93"/>
      <c r="BC54" s="93"/>
      <c r="BD54" s="93"/>
      <c r="BE54" s="121"/>
    </row>
    <row r="55" spans="1:57" ht="10.5" customHeight="1" x14ac:dyDescent="0.25">
      <c r="A55" s="180"/>
      <c r="B55" s="128" t="s">
        <v>33</v>
      </c>
      <c r="C55" s="129"/>
      <c r="D55" s="128" t="s">
        <v>20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53"/>
      <c r="W55" s="93"/>
      <c r="X55" s="95"/>
      <c r="Y55" s="95"/>
      <c r="Z55" s="95"/>
      <c r="AA55" s="94"/>
      <c r="AB55" s="103"/>
      <c r="AC55" s="103"/>
      <c r="AD55" s="103"/>
      <c r="AE55" s="103"/>
      <c r="AF55" s="103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8"/>
      <c r="AU55" s="96"/>
      <c r="AV55" s="93"/>
      <c r="AW55" s="93"/>
      <c r="AX55" s="93"/>
      <c r="AY55" s="93"/>
      <c r="AZ55" s="93"/>
      <c r="BA55" s="93"/>
      <c r="BB55" s="93"/>
      <c r="BC55" s="93"/>
      <c r="BD55" s="93"/>
      <c r="BE55" s="121"/>
    </row>
    <row r="56" spans="1:57" ht="17.25" customHeight="1" x14ac:dyDescent="0.25">
      <c r="A56" s="180"/>
      <c r="B56" s="152" t="s">
        <v>37</v>
      </c>
      <c r="C56" s="153"/>
      <c r="D56" s="154"/>
      <c r="E56" s="95">
        <f t="shared" ref="E56:V56" si="3">E10+E12++E14+E16+E18+E20+E22+E24+E26+E28+E30+E34+E36+E38</f>
        <v>36</v>
      </c>
      <c r="F56" s="95">
        <f t="shared" si="3"/>
        <v>36</v>
      </c>
      <c r="G56" s="95">
        <f t="shared" si="3"/>
        <v>36</v>
      </c>
      <c r="H56" s="95">
        <f t="shared" si="3"/>
        <v>36</v>
      </c>
      <c r="I56" s="95">
        <f t="shared" si="3"/>
        <v>36</v>
      </c>
      <c r="J56" s="95">
        <f t="shared" si="3"/>
        <v>36</v>
      </c>
      <c r="K56" s="95">
        <f t="shared" si="3"/>
        <v>36</v>
      </c>
      <c r="L56" s="95">
        <f t="shared" si="3"/>
        <v>36</v>
      </c>
      <c r="M56" s="95">
        <f t="shared" si="3"/>
        <v>36</v>
      </c>
      <c r="N56" s="95">
        <f t="shared" si="3"/>
        <v>36</v>
      </c>
      <c r="O56" s="95">
        <f t="shared" si="3"/>
        <v>36</v>
      </c>
      <c r="P56" s="95">
        <f t="shared" si="3"/>
        <v>36</v>
      </c>
      <c r="Q56" s="95">
        <f t="shared" si="3"/>
        <v>36</v>
      </c>
      <c r="R56" s="95">
        <f t="shared" si="3"/>
        <v>36</v>
      </c>
      <c r="S56" s="95">
        <f t="shared" si="3"/>
        <v>36</v>
      </c>
      <c r="T56" s="95">
        <f t="shared" si="3"/>
        <v>36</v>
      </c>
      <c r="U56" s="95">
        <f t="shared" si="3"/>
        <v>36</v>
      </c>
      <c r="V56" s="104">
        <f t="shared" si="3"/>
        <v>612</v>
      </c>
      <c r="W56" s="93"/>
      <c r="X56" s="95">
        <f>X10+X12+X14+X16+X18+X20+X22+X24+X26+X28+X30+X32+X34+X36+X38+X40</f>
        <v>36</v>
      </c>
      <c r="Y56" s="95">
        <f t="shared" ref="Y56:AT56" si="4">Y10+Y12+Y14+Y16+Y18+Y20+Y22+Y24+Y26+Y28+Y30+Y32+Y34+Y36+Y38+Y40</f>
        <v>36</v>
      </c>
      <c r="Z56" s="95">
        <f t="shared" si="4"/>
        <v>36</v>
      </c>
      <c r="AA56" s="95">
        <f t="shared" si="4"/>
        <v>36</v>
      </c>
      <c r="AB56" s="95">
        <f t="shared" si="4"/>
        <v>36</v>
      </c>
      <c r="AC56" s="95">
        <f t="shared" si="4"/>
        <v>36</v>
      </c>
      <c r="AD56" s="95">
        <f t="shared" si="4"/>
        <v>36</v>
      </c>
      <c r="AE56" s="95">
        <f t="shared" si="4"/>
        <v>36</v>
      </c>
      <c r="AF56" s="95">
        <f t="shared" si="4"/>
        <v>36</v>
      </c>
      <c r="AG56" s="95">
        <f t="shared" si="4"/>
        <v>36</v>
      </c>
      <c r="AH56" s="95">
        <f t="shared" si="4"/>
        <v>36</v>
      </c>
      <c r="AI56" s="95">
        <f t="shared" si="4"/>
        <v>36</v>
      </c>
      <c r="AJ56" s="95">
        <f t="shared" si="4"/>
        <v>36</v>
      </c>
      <c r="AK56" s="95">
        <f t="shared" si="4"/>
        <v>36</v>
      </c>
      <c r="AL56" s="95">
        <f t="shared" si="4"/>
        <v>36</v>
      </c>
      <c r="AM56" s="95">
        <f t="shared" si="4"/>
        <v>36</v>
      </c>
      <c r="AN56" s="95">
        <f t="shared" si="4"/>
        <v>36</v>
      </c>
      <c r="AO56" s="95">
        <f t="shared" si="4"/>
        <v>36</v>
      </c>
      <c r="AP56" s="95">
        <f t="shared" si="4"/>
        <v>36</v>
      </c>
      <c r="AQ56" s="95">
        <f t="shared" si="4"/>
        <v>36</v>
      </c>
      <c r="AR56" s="95">
        <f t="shared" si="4"/>
        <v>36</v>
      </c>
      <c r="AS56" s="95">
        <f t="shared" si="4"/>
        <v>36</v>
      </c>
      <c r="AT56" s="120">
        <f t="shared" si="4"/>
        <v>792</v>
      </c>
      <c r="AU56" s="96"/>
      <c r="AV56" s="93"/>
      <c r="AW56" s="93"/>
      <c r="AX56" s="93"/>
      <c r="AY56" s="93"/>
      <c r="AZ56" s="93"/>
      <c r="BA56" s="93"/>
      <c r="BB56" s="93"/>
      <c r="BC56" s="93"/>
      <c r="BD56" s="93"/>
      <c r="BE56" s="110">
        <f t="shared" si="2"/>
        <v>1404</v>
      </c>
    </row>
    <row r="57" spans="1:57" ht="14.25" customHeight="1" x14ac:dyDescent="0.25">
      <c r="A57" s="180"/>
      <c r="B57" s="155" t="s">
        <v>35</v>
      </c>
      <c r="C57" s="156"/>
      <c r="D57" s="157"/>
      <c r="E57" s="95">
        <f t="shared" ref="E57:V57" si="5">E11+E13+E15+E17+E19+E21+E23+E25+E27+E29+E31+E35+E37+E39</f>
        <v>18</v>
      </c>
      <c r="F57" s="95">
        <f t="shared" si="5"/>
        <v>18</v>
      </c>
      <c r="G57" s="95">
        <f t="shared" si="5"/>
        <v>18</v>
      </c>
      <c r="H57" s="95">
        <f t="shared" si="5"/>
        <v>18</v>
      </c>
      <c r="I57" s="95">
        <f t="shared" si="5"/>
        <v>18</v>
      </c>
      <c r="J57" s="95">
        <f t="shared" si="5"/>
        <v>18</v>
      </c>
      <c r="K57" s="95">
        <f t="shared" si="5"/>
        <v>18</v>
      </c>
      <c r="L57" s="95">
        <f t="shared" si="5"/>
        <v>18</v>
      </c>
      <c r="M57" s="95">
        <f t="shared" si="5"/>
        <v>18</v>
      </c>
      <c r="N57" s="95">
        <f t="shared" si="5"/>
        <v>18</v>
      </c>
      <c r="O57" s="95">
        <f t="shared" si="5"/>
        <v>18</v>
      </c>
      <c r="P57" s="95">
        <f t="shared" si="5"/>
        <v>18</v>
      </c>
      <c r="Q57" s="95">
        <f t="shared" si="5"/>
        <v>18</v>
      </c>
      <c r="R57" s="95">
        <f t="shared" si="5"/>
        <v>18</v>
      </c>
      <c r="S57" s="95">
        <f t="shared" si="5"/>
        <v>18</v>
      </c>
      <c r="T57" s="95">
        <f t="shared" si="5"/>
        <v>18</v>
      </c>
      <c r="U57" s="95">
        <f t="shared" si="5"/>
        <v>18</v>
      </c>
      <c r="V57" s="104">
        <f t="shared" si="5"/>
        <v>306</v>
      </c>
      <c r="W57" s="93"/>
      <c r="X57" s="95">
        <f>X11+X13+X15+X17+X19+X21+X25+X27+X31+X33+X35+X37+X39+X41</f>
        <v>18</v>
      </c>
      <c r="Y57" s="95">
        <f t="shared" ref="Y57:AT57" si="6">Y11+Y13+Y15+Y17+Y19+Y21+Y25+Y27+Y31+Y33+Y35+Y37+Y39+Y41</f>
        <v>18</v>
      </c>
      <c r="Z57" s="95">
        <f t="shared" si="6"/>
        <v>18</v>
      </c>
      <c r="AA57" s="95">
        <f t="shared" si="6"/>
        <v>18</v>
      </c>
      <c r="AB57" s="95">
        <f t="shared" si="6"/>
        <v>18</v>
      </c>
      <c r="AC57" s="95">
        <f t="shared" si="6"/>
        <v>18</v>
      </c>
      <c r="AD57" s="95">
        <f t="shared" si="6"/>
        <v>18</v>
      </c>
      <c r="AE57" s="95">
        <f t="shared" si="6"/>
        <v>18</v>
      </c>
      <c r="AF57" s="95">
        <f t="shared" si="6"/>
        <v>18</v>
      </c>
      <c r="AG57" s="95">
        <f t="shared" si="6"/>
        <v>18</v>
      </c>
      <c r="AH57" s="95">
        <f t="shared" si="6"/>
        <v>18</v>
      </c>
      <c r="AI57" s="95">
        <f t="shared" si="6"/>
        <v>18</v>
      </c>
      <c r="AJ57" s="95">
        <f t="shared" si="6"/>
        <v>18</v>
      </c>
      <c r="AK57" s="95">
        <f t="shared" si="6"/>
        <v>18</v>
      </c>
      <c r="AL57" s="95">
        <f t="shared" si="6"/>
        <v>18</v>
      </c>
      <c r="AM57" s="95">
        <f t="shared" si="6"/>
        <v>18</v>
      </c>
      <c r="AN57" s="95">
        <f t="shared" si="6"/>
        <v>18</v>
      </c>
      <c r="AO57" s="95">
        <f t="shared" si="6"/>
        <v>18</v>
      </c>
      <c r="AP57" s="95">
        <f t="shared" si="6"/>
        <v>18</v>
      </c>
      <c r="AQ57" s="95">
        <f t="shared" si="6"/>
        <v>18</v>
      </c>
      <c r="AR57" s="95">
        <f t="shared" si="6"/>
        <v>18</v>
      </c>
      <c r="AS57" s="95">
        <f t="shared" si="6"/>
        <v>18</v>
      </c>
      <c r="AT57" s="120">
        <f t="shared" si="6"/>
        <v>396</v>
      </c>
      <c r="AU57" s="96"/>
      <c r="AV57" s="93"/>
      <c r="AW57" s="93"/>
      <c r="AX57" s="93"/>
      <c r="AY57" s="93"/>
      <c r="AZ57" s="93"/>
      <c r="BA57" s="93"/>
      <c r="BB57" s="93"/>
      <c r="BC57" s="93"/>
      <c r="BD57" s="93"/>
      <c r="BE57" s="110">
        <f t="shared" si="2"/>
        <v>702</v>
      </c>
    </row>
    <row r="58" spans="1:57" ht="12.75" customHeight="1" x14ac:dyDescent="0.25">
      <c r="A58" s="180"/>
      <c r="B58" s="155" t="s">
        <v>36</v>
      </c>
      <c r="C58" s="156"/>
      <c r="D58" s="157"/>
      <c r="E58" s="95">
        <f>E56+E57</f>
        <v>54</v>
      </c>
      <c r="F58" s="95">
        <f t="shared" ref="F58:AS58" si="7">F56+F57</f>
        <v>54</v>
      </c>
      <c r="G58" s="95">
        <f t="shared" si="7"/>
        <v>54</v>
      </c>
      <c r="H58" s="95">
        <f t="shared" si="7"/>
        <v>54</v>
      </c>
      <c r="I58" s="95">
        <f t="shared" si="7"/>
        <v>54</v>
      </c>
      <c r="J58" s="95">
        <f t="shared" si="7"/>
        <v>54</v>
      </c>
      <c r="K58" s="95">
        <f t="shared" si="7"/>
        <v>54</v>
      </c>
      <c r="L58" s="95">
        <f t="shared" si="7"/>
        <v>54</v>
      </c>
      <c r="M58" s="95">
        <f t="shared" si="7"/>
        <v>54</v>
      </c>
      <c r="N58" s="95">
        <f t="shared" si="7"/>
        <v>54</v>
      </c>
      <c r="O58" s="95">
        <f t="shared" si="7"/>
        <v>54</v>
      </c>
      <c r="P58" s="95">
        <f t="shared" si="7"/>
        <v>54</v>
      </c>
      <c r="Q58" s="95">
        <f t="shared" si="7"/>
        <v>54</v>
      </c>
      <c r="R58" s="95">
        <f t="shared" si="7"/>
        <v>54</v>
      </c>
      <c r="S58" s="95">
        <f t="shared" si="7"/>
        <v>54</v>
      </c>
      <c r="T58" s="95">
        <f t="shared" si="7"/>
        <v>54</v>
      </c>
      <c r="U58" s="95">
        <f t="shared" si="7"/>
        <v>54</v>
      </c>
      <c r="V58" s="53">
        <f t="shared" si="0"/>
        <v>918</v>
      </c>
      <c r="W58" s="93"/>
      <c r="X58" s="95">
        <f t="shared" si="7"/>
        <v>54</v>
      </c>
      <c r="Y58" s="95">
        <f t="shared" si="7"/>
        <v>54</v>
      </c>
      <c r="Z58" s="95">
        <f t="shared" si="7"/>
        <v>54</v>
      </c>
      <c r="AA58" s="94">
        <f t="shared" si="7"/>
        <v>54</v>
      </c>
      <c r="AB58" s="122">
        <f t="shared" si="7"/>
        <v>54</v>
      </c>
      <c r="AC58" s="122">
        <f t="shared" si="7"/>
        <v>54</v>
      </c>
      <c r="AD58" s="94">
        <f t="shared" si="7"/>
        <v>54</v>
      </c>
      <c r="AE58" s="94">
        <f t="shared" si="7"/>
        <v>54</v>
      </c>
      <c r="AF58" s="94">
        <f t="shared" si="7"/>
        <v>54</v>
      </c>
      <c r="AG58" s="95">
        <f t="shared" si="7"/>
        <v>54</v>
      </c>
      <c r="AH58" s="95">
        <f t="shared" si="7"/>
        <v>54</v>
      </c>
      <c r="AI58" s="95">
        <f t="shared" si="7"/>
        <v>54</v>
      </c>
      <c r="AJ58" s="95">
        <f t="shared" si="7"/>
        <v>54</v>
      </c>
      <c r="AK58" s="95">
        <f t="shared" si="7"/>
        <v>54</v>
      </c>
      <c r="AL58" s="95">
        <f t="shared" si="7"/>
        <v>54</v>
      </c>
      <c r="AM58" s="95">
        <f t="shared" si="7"/>
        <v>54</v>
      </c>
      <c r="AN58" s="95">
        <f t="shared" si="7"/>
        <v>54</v>
      </c>
      <c r="AO58" s="95">
        <f t="shared" si="7"/>
        <v>54</v>
      </c>
      <c r="AP58" s="95">
        <f t="shared" si="7"/>
        <v>54</v>
      </c>
      <c r="AQ58" s="95">
        <f t="shared" si="7"/>
        <v>54</v>
      </c>
      <c r="AR58" s="95">
        <f t="shared" si="7"/>
        <v>54</v>
      </c>
      <c r="AS58" s="95">
        <f t="shared" si="7"/>
        <v>54</v>
      </c>
      <c r="AT58" s="98">
        <f t="shared" si="1"/>
        <v>1188</v>
      </c>
      <c r="AU58" s="96"/>
      <c r="AV58" s="93"/>
      <c r="AW58" s="93"/>
      <c r="AX58" s="93"/>
      <c r="AY58" s="93"/>
      <c r="AZ58" s="93"/>
      <c r="BA58" s="93"/>
      <c r="BB58" s="93"/>
      <c r="BC58" s="93"/>
      <c r="BD58" s="93"/>
      <c r="BE58" s="110">
        <f t="shared" si="2"/>
        <v>2106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</mergeCells>
  <pageMargins left="0.19685039370078741" right="0.19685039370078741" top="0.74803149606299213" bottom="0.39370078740157483" header="0" footer="0"/>
  <pageSetup paperSize="9" scale="86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67"/>
  <sheetViews>
    <sheetView topLeftCell="I1" zoomScale="140" zoomScaleNormal="140" workbookViewId="0">
      <selection activeCell="BE6" sqref="BE6:BE8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5" width="2.85546875" style="1" customWidth="1"/>
    <col min="6" max="7" width="3" style="1" customWidth="1"/>
    <col min="8" max="8" width="2.7109375" style="1" customWidth="1"/>
    <col min="9" max="9" width="2.85546875" style="1" customWidth="1"/>
    <col min="10" max="10" width="2.7109375" style="1" customWidth="1"/>
    <col min="11" max="11" width="3.140625" style="1" customWidth="1"/>
    <col min="12" max="12" width="2.7109375" style="1" customWidth="1"/>
    <col min="13" max="13" width="2.5703125" style="1" customWidth="1"/>
    <col min="14" max="15" width="3" style="1" customWidth="1"/>
    <col min="16" max="16" width="3.28515625" style="1" customWidth="1"/>
    <col min="17" max="18" width="2.7109375" style="1" customWidth="1"/>
    <col min="19" max="19" width="3.42578125" style="1" customWidth="1"/>
    <col min="20" max="20" width="3" style="1" customWidth="1"/>
    <col min="21" max="21" width="4.42578125" style="1" customWidth="1"/>
    <col min="22" max="22" width="2.28515625" style="1" customWidth="1"/>
    <col min="23" max="23" width="2.42578125" style="1" customWidth="1"/>
    <col min="24" max="24" width="3" style="1" customWidth="1"/>
    <col min="25" max="25" width="2.7109375" style="1" customWidth="1"/>
    <col min="26" max="26" width="3" style="1" customWidth="1"/>
    <col min="27" max="27" width="2.7109375" style="1" customWidth="1"/>
    <col min="28" max="28" width="3" style="1" customWidth="1"/>
    <col min="29" max="29" width="2.85546875" style="1" customWidth="1"/>
    <col min="30" max="30" width="3.140625" style="1" customWidth="1"/>
    <col min="31" max="31" width="2.5703125" style="1" customWidth="1"/>
    <col min="32" max="32" width="3.140625" style="1" customWidth="1"/>
    <col min="33" max="33" width="2.7109375" style="1" customWidth="1"/>
    <col min="34" max="34" width="3" style="1" customWidth="1"/>
    <col min="35" max="36" width="2.7109375" style="1" customWidth="1"/>
    <col min="37" max="37" width="3" style="1" customWidth="1"/>
    <col min="38" max="38" width="2.85546875" style="1" customWidth="1"/>
    <col min="39" max="39" width="3" style="1" customWidth="1"/>
    <col min="40" max="40" width="2.85546875" style="1" customWidth="1"/>
    <col min="41" max="41" width="3.42578125" style="1" customWidth="1"/>
    <col min="42" max="42" width="3.140625" style="1" customWidth="1"/>
    <col min="43" max="44" width="3" style="1" customWidth="1"/>
    <col min="45" max="45" width="3.42578125" style="1" customWidth="1"/>
    <col min="46" max="46" width="3" style="1" customWidth="1"/>
    <col min="47" max="47" width="2.710937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58" width="5" style="1" customWidth="1"/>
    <col min="59" max="16384" width="9.140625" style="1"/>
  </cols>
  <sheetData>
    <row r="1" spans="1:59" x14ac:dyDescent="0.25">
      <c r="B1" s="213" t="s">
        <v>111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59" x14ac:dyDescent="0.25">
      <c r="A2" s="187" t="s">
        <v>0</v>
      </c>
      <c r="B2" s="187" t="s">
        <v>1</v>
      </c>
      <c r="C2" s="187" t="s">
        <v>2</v>
      </c>
      <c r="D2" s="187" t="s">
        <v>3</v>
      </c>
      <c r="E2" s="3"/>
      <c r="F2" s="177" t="s">
        <v>4</v>
      </c>
      <c r="G2" s="177"/>
      <c r="H2" s="177"/>
      <c r="I2" s="4"/>
      <c r="J2" s="177" t="s">
        <v>5</v>
      </c>
      <c r="K2" s="177"/>
      <c r="L2" s="177"/>
      <c r="M2" s="177"/>
      <c r="N2" s="177" t="s">
        <v>6</v>
      </c>
      <c r="O2" s="177"/>
      <c r="P2" s="177"/>
      <c r="Q2" s="177"/>
      <c r="R2" s="4"/>
      <c r="S2" s="177" t="s">
        <v>7</v>
      </c>
      <c r="T2" s="177"/>
      <c r="U2" s="177"/>
      <c r="V2" s="4"/>
      <c r="W2" s="177" t="s">
        <v>8</v>
      </c>
      <c r="X2" s="177"/>
      <c r="Y2" s="177"/>
      <c r="Z2" s="177"/>
      <c r="AA2" s="4"/>
      <c r="AB2" s="177" t="s">
        <v>9</v>
      </c>
      <c r="AC2" s="177"/>
      <c r="AD2" s="177"/>
      <c r="AE2" s="4"/>
      <c r="AF2" s="177" t="s">
        <v>10</v>
      </c>
      <c r="AG2" s="177"/>
      <c r="AH2" s="177"/>
      <c r="AI2" s="4"/>
      <c r="AJ2" s="177" t="s">
        <v>11</v>
      </c>
      <c r="AK2" s="177"/>
      <c r="AL2" s="177"/>
      <c r="AM2" s="4"/>
      <c r="AN2" s="177" t="s">
        <v>12</v>
      </c>
      <c r="AO2" s="177"/>
      <c r="AP2" s="177"/>
      <c r="AQ2" s="177"/>
      <c r="AR2" s="4"/>
      <c r="AS2" s="177" t="s">
        <v>13</v>
      </c>
      <c r="AT2" s="177"/>
      <c r="AU2" s="177"/>
      <c r="AV2" s="4"/>
      <c r="AW2" s="177" t="s">
        <v>14</v>
      </c>
      <c r="AX2" s="177"/>
      <c r="AY2" s="177"/>
      <c r="AZ2" s="177"/>
      <c r="BA2" s="177" t="s">
        <v>15</v>
      </c>
      <c r="BB2" s="177"/>
      <c r="BC2" s="177"/>
      <c r="BD2" s="177"/>
      <c r="BE2" s="178" t="s">
        <v>38</v>
      </c>
      <c r="BF2" s="208"/>
    </row>
    <row r="3" spans="1:59" x14ac:dyDescent="0.25">
      <c r="A3" s="187"/>
      <c r="B3" s="187"/>
      <c r="C3" s="187"/>
      <c r="D3" s="187"/>
      <c r="E3" s="179" t="s">
        <v>16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8"/>
      <c r="BF3" s="208"/>
    </row>
    <row r="4" spans="1:59" x14ac:dyDescent="0.25">
      <c r="A4" s="187"/>
      <c r="B4" s="187"/>
      <c r="C4" s="187"/>
      <c r="D4" s="187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78"/>
      <c r="BF4" s="208"/>
    </row>
    <row r="5" spans="1:59" x14ac:dyDescent="0.25">
      <c r="A5" s="187"/>
      <c r="B5" s="187"/>
      <c r="C5" s="187"/>
      <c r="D5" s="187"/>
      <c r="E5" s="179" t="s">
        <v>17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8"/>
      <c r="BF5" s="208"/>
    </row>
    <row r="6" spans="1:59" ht="12" customHeight="1" x14ac:dyDescent="0.25">
      <c r="A6" s="187"/>
      <c r="B6" s="187"/>
      <c r="C6" s="187"/>
      <c r="D6" s="187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27">
        <v>17</v>
      </c>
      <c r="V6" s="20">
        <v>18</v>
      </c>
      <c r="W6" s="20">
        <v>19</v>
      </c>
      <c r="X6" s="7">
        <v>20</v>
      </c>
      <c r="Y6" s="7">
        <v>21</v>
      </c>
      <c r="Z6" s="7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22">
        <v>37</v>
      </c>
      <c r="AP6" s="28">
        <v>40</v>
      </c>
      <c r="AQ6" s="28">
        <v>39</v>
      </c>
      <c r="AR6" s="28">
        <v>40</v>
      </c>
      <c r="AS6" s="28">
        <v>41</v>
      </c>
      <c r="AT6" s="28">
        <v>42</v>
      </c>
      <c r="AU6" s="28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178"/>
      <c r="BF6" s="208"/>
    </row>
    <row r="7" spans="1:59" ht="11.25" customHeight="1" x14ac:dyDescent="0.25">
      <c r="A7" s="209" t="s">
        <v>174</v>
      </c>
      <c r="B7" s="189" t="s">
        <v>18</v>
      </c>
      <c r="C7" s="196" t="s">
        <v>19</v>
      </c>
      <c r="D7" s="136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11"/>
      <c r="V7" s="21"/>
      <c r="W7" s="21"/>
      <c r="X7" s="5"/>
      <c r="Y7" s="5"/>
      <c r="Z7" s="5"/>
      <c r="AA7" s="26"/>
      <c r="AB7" s="26"/>
      <c r="AC7" s="26"/>
      <c r="AD7" s="26"/>
      <c r="AE7" s="26"/>
      <c r="AF7" s="26"/>
      <c r="AG7" s="26"/>
      <c r="AH7" s="5"/>
      <c r="AI7" s="5"/>
      <c r="AJ7" s="5"/>
      <c r="AK7" s="5"/>
      <c r="AL7" s="5"/>
      <c r="AM7" s="5"/>
      <c r="AN7" s="5"/>
      <c r="AO7" s="111"/>
      <c r="AP7" s="29"/>
      <c r="AQ7" s="29"/>
      <c r="AR7" s="29"/>
      <c r="AS7" s="29"/>
      <c r="AT7" s="29"/>
      <c r="AU7" s="29"/>
      <c r="AV7" s="21"/>
      <c r="AW7" s="21"/>
      <c r="AX7" s="21"/>
      <c r="AY7" s="21"/>
      <c r="AZ7" s="21"/>
      <c r="BA7" s="21"/>
      <c r="BB7" s="21"/>
      <c r="BC7" s="21"/>
      <c r="BD7" s="21"/>
      <c r="BE7" s="5"/>
      <c r="BF7" s="15"/>
    </row>
    <row r="8" spans="1:59" ht="9" customHeight="1" x14ac:dyDescent="0.25">
      <c r="A8" s="209"/>
      <c r="B8" s="189"/>
      <c r="C8" s="196"/>
      <c r="D8" s="136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1"/>
      <c r="V8" s="21"/>
      <c r="W8" s="21"/>
      <c r="X8" s="5"/>
      <c r="Y8" s="5"/>
      <c r="Z8" s="5"/>
      <c r="AA8" s="26"/>
      <c r="AB8" s="26"/>
      <c r="AC8" s="26"/>
      <c r="AD8" s="26"/>
      <c r="AE8" s="26"/>
      <c r="AF8" s="26"/>
      <c r="AG8" s="26"/>
      <c r="AH8" s="5"/>
      <c r="AI8" s="5"/>
      <c r="AJ8" s="5"/>
      <c r="AK8" s="5"/>
      <c r="AL8" s="5"/>
      <c r="AM8" s="5"/>
      <c r="AN8" s="5"/>
      <c r="AO8" s="111"/>
      <c r="AP8" s="29"/>
      <c r="AQ8" s="29"/>
      <c r="AR8" s="29"/>
      <c r="AS8" s="29"/>
      <c r="AT8" s="29"/>
      <c r="AU8" s="29"/>
      <c r="AV8" s="21"/>
      <c r="AW8" s="21"/>
      <c r="AX8" s="21"/>
      <c r="AY8" s="21"/>
      <c r="AZ8" s="21"/>
      <c r="BA8" s="21"/>
      <c r="BB8" s="21"/>
      <c r="BC8" s="21"/>
      <c r="BD8" s="21"/>
      <c r="BE8" s="5"/>
      <c r="BF8" s="5"/>
    </row>
    <row r="9" spans="1:59" ht="9" customHeight="1" x14ac:dyDescent="0.25">
      <c r="A9" s="209"/>
      <c r="B9" s="181" t="s">
        <v>22</v>
      </c>
      <c r="C9" s="182" t="s">
        <v>23</v>
      </c>
      <c r="D9" s="130" t="s">
        <v>20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1"/>
      <c r="V9" s="21"/>
      <c r="W9" s="21"/>
      <c r="X9" s="5"/>
      <c r="Y9" s="5"/>
      <c r="Z9" s="5"/>
      <c r="AA9" s="26"/>
      <c r="AB9" s="26"/>
      <c r="AC9" s="26"/>
      <c r="AD9" s="26"/>
      <c r="AE9" s="26"/>
      <c r="AF9" s="26"/>
      <c r="AG9" s="26"/>
      <c r="AH9" s="5"/>
      <c r="AI9" s="5"/>
      <c r="AJ9" s="5"/>
      <c r="AK9" s="5"/>
      <c r="AL9" s="5"/>
      <c r="AM9" s="5"/>
      <c r="AN9" s="5"/>
      <c r="AO9" s="111"/>
      <c r="AP9" s="29"/>
      <c r="AQ9" s="29"/>
      <c r="AR9" s="29"/>
      <c r="AS9" s="29"/>
      <c r="AT9" s="29"/>
      <c r="AU9" s="29"/>
      <c r="AV9" s="21"/>
      <c r="AW9" s="21"/>
      <c r="AX9" s="21"/>
      <c r="AY9" s="21"/>
      <c r="AZ9" s="21"/>
      <c r="BA9" s="21"/>
      <c r="BB9" s="21"/>
      <c r="BC9" s="21"/>
      <c r="BD9" s="21"/>
      <c r="BE9" s="5"/>
      <c r="BF9" s="5"/>
    </row>
    <row r="10" spans="1:59" ht="7.5" customHeight="1" x14ac:dyDescent="0.25">
      <c r="A10" s="209"/>
      <c r="B10" s="181"/>
      <c r="C10" s="182"/>
      <c r="D10" s="130" t="s">
        <v>21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11"/>
      <c r="V10" s="48"/>
      <c r="W10" s="48"/>
      <c r="X10" s="14"/>
      <c r="Y10" s="14"/>
      <c r="Z10" s="14"/>
      <c r="AA10" s="56"/>
      <c r="AB10" s="56"/>
      <c r="AC10" s="56"/>
      <c r="AD10" s="56"/>
      <c r="AE10" s="56"/>
      <c r="AF10" s="56"/>
      <c r="AG10" s="56"/>
      <c r="AH10" s="14"/>
      <c r="AI10" s="14"/>
      <c r="AJ10" s="14"/>
      <c r="AK10" s="14"/>
      <c r="AL10" s="14"/>
      <c r="AM10" s="14"/>
      <c r="AN10" s="14"/>
      <c r="AO10" s="111"/>
      <c r="AP10" s="29"/>
      <c r="AQ10" s="29"/>
      <c r="AR10" s="29"/>
      <c r="AS10" s="29"/>
      <c r="AT10" s="29"/>
      <c r="AU10" s="29"/>
      <c r="AV10" s="21"/>
      <c r="AW10" s="21"/>
      <c r="AX10" s="21"/>
      <c r="AY10" s="21"/>
      <c r="AZ10" s="21"/>
      <c r="BA10" s="21"/>
      <c r="BB10" s="21"/>
      <c r="BC10" s="21"/>
      <c r="BD10" s="21"/>
      <c r="BE10" s="5"/>
      <c r="BF10" s="5"/>
    </row>
    <row r="11" spans="1:59" ht="9" customHeight="1" x14ac:dyDescent="0.25">
      <c r="A11" s="209"/>
      <c r="B11" s="181" t="s">
        <v>24</v>
      </c>
      <c r="C11" s="182" t="s">
        <v>25</v>
      </c>
      <c r="D11" s="130" t="s">
        <v>20</v>
      </c>
      <c r="E11" s="8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11"/>
      <c r="V11" s="48"/>
      <c r="W11" s="48"/>
      <c r="X11" s="14"/>
      <c r="Y11" s="14"/>
      <c r="Z11" s="14"/>
      <c r="AA11" s="56"/>
      <c r="AB11" s="56"/>
      <c r="AC11" s="56"/>
      <c r="AD11" s="56"/>
      <c r="AE11" s="56"/>
      <c r="AF11" s="56"/>
      <c r="AG11" s="56"/>
      <c r="AH11" s="14"/>
      <c r="AI11" s="14"/>
      <c r="AJ11" s="14"/>
      <c r="AK11" s="14"/>
      <c r="AL11" s="14"/>
      <c r="AM11" s="14"/>
      <c r="AN11" s="14"/>
      <c r="AO11" s="111"/>
      <c r="AP11" s="29"/>
      <c r="AQ11" s="29"/>
      <c r="AR11" s="29"/>
      <c r="AS11" s="29"/>
      <c r="AT11" s="29"/>
      <c r="AU11" s="29"/>
      <c r="AV11" s="21"/>
      <c r="AW11" s="21"/>
      <c r="AX11" s="21"/>
      <c r="AY11" s="21"/>
      <c r="AZ11" s="21"/>
      <c r="BA11" s="21"/>
      <c r="BB11" s="21"/>
      <c r="BC11" s="21"/>
      <c r="BD11" s="21"/>
      <c r="BE11" s="5"/>
      <c r="BF11" s="5"/>
    </row>
    <row r="12" spans="1:59" ht="8.25" customHeight="1" x14ac:dyDescent="0.25">
      <c r="A12" s="209"/>
      <c r="B12" s="181"/>
      <c r="C12" s="182"/>
      <c r="D12" s="130" t="s">
        <v>21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11"/>
      <c r="V12" s="48"/>
      <c r="W12" s="48"/>
      <c r="X12" s="14"/>
      <c r="Y12" s="14"/>
      <c r="Z12" s="14"/>
      <c r="AA12" s="56"/>
      <c r="AB12" s="56"/>
      <c r="AC12" s="56"/>
      <c r="AD12" s="56"/>
      <c r="AE12" s="56"/>
      <c r="AF12" s="56"/>
      <c r="AG12" s="56"/>
      <c r="AH12" s="14"/>
      <c r="AI12" s="14"/>
      <c r="AJ12" s="14"/>
      <c r="AK12" s="14"/>
      <c r="AL12" s="14"/>
      <c r="AM12" s="14"/>
      <c r="AN12" s="14"/>
      <c r="AO12" s="111"/>
      <c r="AP12" s="29"/>
      <c r="AQ12" s="29"/>
      <c r="AR12" s="29"/>
      <c r="AS12" s="29"/>
      <c r="AT12" s="29"/>
      <c r="AU12" s="29"/>
      <c r="AV12" s="21"/>
      <c r="AW12" s="21"/>
      <c r="AX12" s="21"/>
      <c r="AY12" s="21"/>
      <c r="AZ12" s="21"/>
      <c r="BA12" s="21"/>
      <c r="BB12" s="21"/>
      <c r="BC12" s="21"/>
      <c r="BD12" s="21"/>
      <c r="BE12" s="114"/>
      <c r="BF12" s="5"/>
    </row>
    <row r="13" spans="1:59" ht="15" customHeight="1" x14ac:dyDescent="0.25">
      <c r="A13" s="209"/>
      <c r="B13" s="189" t="s">
        <v>26</v>
      </c>
      <c r="C13" s="210" t="s">
        <v>116</v>
      </c>
      <c r="D13" s="136" t="s">
        <v>20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11"/>
      <c r="V13" s="48"/>
      <c r="W13" s="48"/>
      <c r="X13" s="14"/>
      <c r="Y13" s="14"/>
      <c r="Z13" s="14"/>
      <c r="AA13" s="56"/>
      <c r="AB13" s="56"/>
      <c r="AC13" s="56"/>
      <c r="AD13" s="56"/>
      <c r="AE13" s="56"/>
      <c r="AF13" s="56"/>
      <c r="AG13" s="56"/>
      <c r="AH13" s="14"/>
      <c r="AI13" s="14"/>
      <c r="AJ13" s="14"/>
      <c r="AK13" s="14"/>
      <c r="AL13" s="14"/>
      <c r="AM13" s="14"/>
      <c r="AN13" s="14"/>
      <c r="AO13" s="111"/>
      <c r="AP13" s="55"/>
      <c r="AQ13" s="55"/>
      <c r="AR13" s="55"/>
      <c r="AS13" s="55"/>
      <c r="AT13" s="55"/>
      <c r="AU13" s="55"/>
      <c r="AV13" s="48"/>
      <c r="AW13" s="48"/>
      <c r="AX13" s="48"/>
      <c r="AY13" s="48"/>
      <c r="AZ13" s="48"/>
      <c r="BA13" s="48"/>
      <c r="BB13" s="48"/>
      <c r="BC13" s="48"/>
      <c r="BD13" s="48"/>
      <c r="BE13" s="115"/>
      <c r="BF13" s="14"/>
      <c r="BG13" s="57"/>
    </row>
    <row r="14" spans="1:59" ht="16.5" customHeight="1" x14ac:dyDescent="0.25">
      <c r="A14" s="209"/>
      <c r="B14" s="189"/>
      <c r="C14" s="196"/>
      <c r="D14" s="136" t="s">
        <v>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12"/>
      <c r="V14" s="48"/>
      <c r="W14" s="48"/>
      <c r="X14" s="14"/>
      <c r="Y14" s="14"/>
      <c r="Z14" s="14"/>
      <c r="AA14" s="56"/>
      <c r="AB14" s="56"/>
      <c r="AC14" s="56"/>
      <c r="AD14" s="56"/>
      <c r="AE14" s="56"/>
      <c r="AF14" s="56"/>
      <c r="AG14" s="56"/>
      <c r="AH14" s="14"/>
      <c r="AI14" s="14"/>
      <c r="AJ14" s="14"/>
      <c r="AK14" s="14"/>
      <c r="AL14" s="14"/>
      <c r="AM14" s="14"/>
      <c r="AN14" s="14"/>
      <c r="AO14" s="112"/>
      <c r="AP14" s="55"/>
      <c r="AQ14" s="55"/>
      <c r="AR14" s="55"/>
      <c r="AS14" s="55"/>
      <c r="AT14" s="55"/>
      <c r="AU14" s="55"/>
      <c r="AV14" s="48"/>
      <c r="AW14" s="48"/>
      <c r="AX14" s="48"/>
      <c r="AY14" s="48"/>
      <c r="AZ14" s="48"/>
      <c r="BA14" s="48"/>
      <c r="BB14" s="48"/>
      <c r="BC14" s="48"/>
      <c r="BD14" s="48"/>
      <c r="BE14" s="115"/>
      <c r="BF14" s="14"/>
      <c r="BG14" s="57"/>
    </row>
    <row r="15" spans="1:59" ht="15.75" customHeight="1" x14ac:dyDescent="0.25">
      <c r="A15" s="209"/>
      <c r="B15" s="211" t="s">
        <v>40</v>
      </c>
      <c r="C15" s="205" t="s">
        <v>39</v>
      </c>
      <c r="D15" s="47" t="s">
        <v>20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13"/>
      <c r="V15" s="58"/>
      <c r="W15" s="58"/>
      <c r="X15" s="107">
        <v>2</v>
      </c>
      <c r="Y15" s="107">
        <v>4</v>
      </c>
      <c r="Z15" s="107">
        <v>2</v>
      </c>
      <c r="AA15" s="107">
        <v>4</v>
      </c>
      <c r="AB15" s="107">
        <v>2</v>
      </c>
      <c r="AC15" s="107">
        <v>4</v>
      </c>
      <c r="AD15" s="107">
        <v>2</v>
      </c>
      <c r="AE15" s="107">
        <v>4</v>
      </c>
      <c r="AF15" s="107">
        <v>2</v>
      </c>
      <c r="AG15" s="107">
        <v>4</v>
      </c>
      <c r="AH15" s="107">
        <v>2</v>
      </c>
      <c r="AI15" s="107">
        <v>4</v>
      </c>
      <c r="AJ15" s="107">
        <v>2</v>
      </c>
      <c r="AK15" s="107">
        <v>4</v>
      </c>
      <c r="AL15" s="107">
        <v>2</v>
      </c>
      <c r="AM15" s="107">
        <v>4</v>
      </c>
      <c r="AN15" s="107">
        <v>3</v>
      </c>
      <c r="AO15" s="113">
        <f>X15+Y15+Z15+AA15+AB15+AC15+AD15+AE15+AF15+AG15+AH15+AI15+AJ15+AK15+AL15+AM15+AN15</f>
        <v>51</v>
      </c>
      <c r="AP15" s="59"/>
      <c r="AQ15" s="59"/>
      <c r="AR15" s="59"/>
      <c r="AS15" s="59"/>
      <c r="AT15" s="59"/>
      <c r="AU15" s="59"/>
      <c r="AV15" s="58"/>
      <c r="AW15" s="58"/>
      <c r="AX15" s="58"/>
      <c r="AY15" s="58"/>
      <c r="AZ15" s="58"/>
      <c r="BA15" s="58"/>
      <c r="BB15" s="58"/>
      <c r="BC15" s="58"/>
      <c r="BD15" s="58"/>
      <c r="BE15" s="116">
        <f>U15+AO15</f>
        <v>51</v>
      </c>
      <c r="BF15" s="14"/>
      <c r="BG15" s="57"/>
    </row>
    <row r="16" spans="1:59" ht="15.75" customHeight="1" x14ac:dyDescent="0.25">
      <c r="A16" s="209"/>
      <c r="B16" s="212"/>
      <c r="C16" s="206"/>
      <c r="D16" s="47" t="s">
        <v>21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13"/>
      <c r="V16" s="58"/>
      <c r="W16" s="58"/>
      <c r="X16" s="87">
        <v>1</v>
      </c>
      <c r="Y16" s="87">
        <v>1</v>
      </c>
      <c r="Z16" s="87">
        <v>0</v>
      </c>
      <c r="AA16" s="87">
        <v>0</v>
      </c>
      <c r="AB16" s="87">
        <v>1</v>
      </c>
      <c r="AC16" s="87">
        <v>0</v>
      </c>
      <c r="AD16" s="87">
        <v>1</v>
      </c>
      <c r="AE16" s="87">
        <v>0</v>
      </c>
      <c r="AF16" s="87">
        <v>0</v>
      </c>
      <c r="AG16" s="87">
        <v>0</v>
      </c>
      <c r="AH16" s="87">
        <v>1</v>
      </c>
      <c r="AI16" s="87">
        <v>0</v>
      </c>
      <c r="AJ16" s="87">
        <v>1</v>
      </c>
      <c r="AK16" s="87">
        <v>0</v>
      </c>
      <c r="AL16" s="87">
        <v>1</v>
      </c>
      <c r="AM16" s="87">
        <v>0</v>
      </c>
      <c r="AN16" s="87">
        <v>1</v>
      </c>
      <c r="AO16" s="113">
        <f t="shared" ref="AO16:AO52" si="0">X16+Y16+Z16+AA16+AB16+AC16+AD16+AE16+AF16+AG16+AH16+AI16+AJ16+AK16+AL16+AM16+AN16</f>
        <v>8</v>
      </c>
      <c r="AP16" s="59"/>
      <c r="AQ16" s="59"/>
      <c r="AR16" s="59"/>
      <c r="AS16" s="59"/>
      <c r="AT16" s="59"/>
      <c r="AU16" s="59"/>
      <c r="AV16" s="58"/>
      <c r="AW16" s="58"/>
      <c r="AX16" s="58"/>
      <c r="AY16" s="58"/>
      <c r="AZ16" s="58"/>
      <c r="BA16" s="58"/>
      <c r="BB16" s="58"/>
      <c r="BC16" s="58"/>
      <c r="BD16" s="58"/>
      <c r="BE16" s="116">
        <f t="shared" ref="BE16:BE52" si="1">U16+AO16</f>
        <v>8</v>
      </c>
      <c r="BF16" s="14"/>
      <c r="BG16" s="57"/>
    </row>
    <row r="17" spans="1:59" ht="14.45" customHeight="1" x14ac:dyDescent="0.25">
      <c r="A17" s="209"/>
      <c r="B17" s="211" t="s">
        <v>42</v>
      </c>
      <c r="C17" s="205" t="s">
        <v>41</v>
      </c>
      <c r="D17" s="47" t="s">
        <v>20</v>
      </c>
      <c r="E17" s="107">
        <v>2</v>
      </c>
      <c r="F17" s="107">
        <v>4</v>
      </c>
      <c r="G17" s="107">
        <v>2</v>
      </c>
      <c r="H17" s="107">
        <v>4</v>
      </c>
      <c r="I17" s="107">
        <v>2</v>
      </c>
      <c r="J17" s="107">
        <v>4</v>
      </c>
      <c r="K17" s="107">
        <v>2</v>
      </c>
      <c r="L17" s="107">
        <v>4</v>
      </c>
      <c r="M17" s="107">
        <v>2</v>
      </c>
      <c r="N17" s="107">
        <v>4</v>
      </c>
      <c r="O17" s="107">
        <v>2</v>
      </c>
      <c r="P17" s="107">
        <v>4</v>
      </c>
      <c r="Q17" s="107">
        <v>2</v>
      </c>
      <c r="R17" s="107">
        <v>4</v>
      </c>
      <c r="S17" s="107">
        <v>2</v>
      </c>
      <c r="T17" s="107">
        <v>4</v>
      </c>
      <c r="U17" s="113">
        <f t="shared" ref="U17:U44" si="2">E17+F17+G17+H17+I17+J17+K17+L17+M17+N17+O17+P17+Q17+R17+S17+T17</f>
        <v>48</v>
      </c>
      <c r="V17" s="58"/>
      <c r="W17" s="58"/>
      <c r="X17" s="30"/>
      <c r="Y17" s="30"/>
      <c r="Z17" s="30"/>
      <c r="AA17" s="60"/>
      <c r="AB17" s="60"/>
      <c r="AC17" s="60"/>
      <c r="AD17" s="60"/>
      <c r="AE17" s="60"/>
      <c r="AF17" s="60"/>
      <c r="AG17" s="60"/>
      <c r="AH17" s="30"/>
      <c r="AI17" s="30"/>
      <c r="AJ17" s="30"/>
      <c r="AK17" s="30"/>
      <c r="AL17" s="30"/>
      <c r="AM17" s="30"/>
      <c r="AN17" s="30"/>
      <c r="AO17" s="113"/>
      <c r="AP17" s="59"/>
      <c r="AQ17" s="59"/>
      <c r="AR17" s="59"/>
      <c r="AS17" s="59"/>
      <c r="AT17" s="59"/>
      <c r="AU17" s="59"/>
      <c r="AV17" s="58"/>
      <c r="AW17" s="58"/>
      <c r="AX17" s="58"/>
      <c r="AY17" s="58"/>
      <c r="AZ17" s="58"/>
      <c r="BA17" s="58"/>
      <c r="BB17" s="58"/>
      <c r="BC17" s="58"/>
      <c r="BD17" s="58"/>
      <c r="BE17" s="116">
        <f t="shared" si="1"/>
        <v>48</v>
      </c>
      <c r="BF17" s="14"/>
      <c r="BG17" s="57"/>
    </row>
    <row r="18" spans="1:59" ht="13.15" customHeight="1" x14ac:dyDescent="0.25">
      <c r="A18" s="209"/>
      <c r="B18" s="212"/>
      <c r="C18" s="206"/>
      <c r="D18" s="47" t="s">
        <v>21</v>
      </c>
      <c r="E18" s="87">
        <v>1</v>
      </c>
      <c r="F18" s="87">
        <v>0</v>
      </c>
      <c r="G18" s="87">
        <v>1</v>
      </c>
      <c r="H18" s="87">
        <v>1</v>
      </c>
      <c r="I18" s="87">
        <v>0</v>
      </c>
      <c r="J18" s="87">
        <v>1</v>
      </c>
      <c r="K18" s="87">
        <v>0</v>
      </c>
      <c r="L18" s="87">
        <v>0</v>
      </c>
      <c r="M18" s="87">
        <v>1</v>
      </c>
      <c r="N18" s="87">
        <v>0</v>
      </c>
      <c r="O18" s="87">
        <v>1</v>
      </c>
      <c r="P18" s="87">
        <v>0</v>
      </c>
      <c r="Q18" s="87">
        <v>0</v>
      </c>
      <c r="R18" s="87">
        <v>1</v>
      </c>
      <c r="S18" s="87">
        <v>0</v>
      </c>
      <c r="T18" s="87">
        <v>1</v>
      </c>
      <c r="U18" s="113">
        <f t="shared" si="2"/>
        <v>8</v>
      </c>
      <c r="V18" s="58"/>
      <c r="W18" s="58"/>
      <c r="X18" s="30"/>
      <c r="Y18" s="30"/>
      <c r="Z18" s="30"/>
      <c r="AA18" s="60"/>
      <c r="AB18" s="60"/>
      <c r="AC18" s="60"/>
      <c r="AD18" s="60"/>
      <c r="AE18" s="60"/>
      <c r="AF18" s="60"/>
      <c r="AG18" s="60"/>
      <c r="AH18" s="30"/>
      <c r="AI18" s="30"/>
      <c r="AJ18" s="30"/>
      <c r="AK18" s="30"/>
      <c r="AL18" s="30"/>
      <c r="AM18" s="30"/>
      <c r="AN18" s="30"/>
      <c r="AO18" s="113"/>
      <c r="AP18" s="59"/>
      <c r="AQ18" s="59"/>
      <c r="AR18" s="59"/>
      <c r="AS18" s="59"/>
      <c r="AT18" s="59"/>
      <c r="AU18" s="59"/>
      <c r="AV18" s="58"/>
      <c r="AW18" s="58"/>
      <c r="AX18" s="58"/>
      <c r="AY18" s="58"/>
      <c r="AZ18" s="58"/>
      <c r="BA18" s="58"/>
      <c r="BB18" s="58"/>
      <c r="BC18" s="58"/>
      <c r="BD18" s="58"/>
      <c r="BE18" s="116">
        <f t="shared" si="1"/>
        <v>8</v>
      </c>
      <c r="BF18" s="14"/>
      <c r="BG18" s="57"/>
    </row>
    <row r="19" spans="1:59" ht="11.45" customHeight="1" x14ac:dyDescent="0.25">
      <c r="A19" s="209"/>
      <c r="B19" s="211" t="s">
        <v>44</v>
      </c>
      <c r="C19" s="205" t="s">
        <v>43</v>
      </c>
      <c r="D19" s="47" t="s">
        <v>20</v>
      </c>
      <c r="E19" s="107">
        <v>2</v>
      </c>
      <c r="F19" s="107">
        <v>2</v>
      </c>
      <c r="G19" s="107">
        <v>2</v>
      </c>
      <c r="H19" s="107">
        <v>2</v>
      </c>
      <c r="I19" s="107">
        <v>2</v>
      </c>
      <c r="J19" s="107">
        <v>2</v>
      </c>
      <c r="K19" s="107">
        <v>2</v>
      </c>
      <c r="L19" s="107">
        <v>2</v>
      </c>
      <c r="M19" s="107">
        <v>2</v>
      </c>
      <c r="N19" s="107">
        <v>2</v>
      </c>
      <c r="O19" s="107">
        <v>2</v>
      </c>
      <c r="P19" s="107">
        <v>2</v>
      </c>
      <c r="Q19" s="107">
        <v>2</v>
      </c>
      <c r="R19" s="107">
        <v>2</v>
      </c>
      <c r="S19" s="107">
        <v>2</v>
      </c>
      <c r="T19" s="107">
        <v>2</v>
      </c>
      <c r="U19" s="113">
        <f t="shared" si="2"/>
        <v>32</v>
      </c>
      <c r="V19" s="58"/>
      <c r="W19" s="58"/>
      <c r="X19" s="107">
        <v>2</v>
      </c>
      <c r="Y19" s="107">
        <v>2</v>
      </c>
      <c r="Z19" s="107">
        <v>2</v>
      </c>
      <c r="AA19" s="107">
        <v>2</v>
      </c>
      <c r="AB19" s="107">
        <v>2</v>
      </c>
      <c r="AC19" s="107">
        <v>2</v>
      </c>
      <c r="AD19" s="107">
        <v>2</v>
      </c>
      <c r="AE19" s="107">
        <v>2</v>
      </c>
      <c r="AF19" s="107">
        <v>2</v>
      </c>
      <c r="AG19" s="107">
        <v>2</v>
      </c>
      <c r="AH19" s="107">
        <v>2</v>
      </c>
      <c r="AI19" s="107">
        <v>2</v>
      </c>
      <c r="AJ19" s="107">
        <v>2</v>
      </c>
      <c r="AK19" s="107">
        <v>2</v>
      </c>
      <c r="AL19" s="107">
        <v>2</v>
      </c>
      <c r="AM19" s="107">
        <v>2</v>
      </c>
      <c r="AN19" s="107">
        <v>2</v>
      </c>
      <c r="AO19" s="113">
        <f t="shared" si="0"/>
        <v>34</v>
      </c>
      <c r="AP19" s="59"/>
      <c r="AQ19" s="59"/>
      <c r="AR19" s="59"/>
      <c r="AS19" s="59"/>
      <c r="AT19" s="59"/>
      <c r="AU19" s="59"/>
      <c r="AV19" s="58"/>
      <c r="AW19" s="58"/>
      <c r="AX19" s="58"/>
      <c r="AY19" s="58"/>
      <c r="AZ19" s="58"/>
      <c r="BA19" s="58"/>
      <c r="BB19" s="58"/>
      <c r="BC19" s="58"/>
      <c r="BD19" s="58"/>
      <c r="BE19" s="116">
        <f t="shared" si="1"/>
        <v>66</v>
      </c>
      <c r="BF19" s="14"/>
      <c r="BG19" s="57"/>
    </row>
    <row r="20" spans="1:59" ht="12.6" customHeight="1" x14ac:dyDescent="0.25">
      <c r="A20" s="209"/>
      <c r="B20" s="212"/>
      <c r="C20" s="206"/>
      <c r="D20" s="47" t="s">
        <v>21</v>
      </c>
      <c r="E20" s="87">
        <v>0</v>
      </c>
      <c r="F20" s="87">
        <v>1</v>
      </c>
      <c r="G20" s="87">
        <v>0</v>
      </c>
      <c r="H20" s="87">
        <v>0</v>
      </c>
      <c r="I20" s="87">
        <v>1</v>
      </c>
      <c r="J20" s="87">
        <v>0</v>
      </c>
      <c r="K20" s="87">
        <v>1</v>
      </c>
      <c r="L20" s="87">
        <v>0</v>
      </c>
      <c r="M20" s="87">
        <v>0</v>
      </c>
      <c r="N20" s="87">
        <v>1</v>
      </c>
      <c r="O20" s="87">
        <v>0</v>
      </c>
      <c r="P20" s="87">
        <v>0</v>
      </c>
      <c r="Q20" s="87">
        <v>0</v>
      </c>
      <c r="R20" s="87">
        <v>0</v>
      </c>
      <c r="S20" s="87">
        <v>1</v>
      </c>
      <c r="T20" s="87">
        <v>0</v>
      </c>
      <c r="U20" s="113">
        <f t="shared" si="2"/>
        <v>5</v>
      </c>
      <c r="V20" s="58"/>
      <c r="W20" s="58"/>
      <c r="X20" s="87">
        <v>1</v>
      </c>
      <c r="Y20" s="87">
        <v>0</v>
      </c>
      <c r="Z20" s="87">
        <v>0</v>
      </c>
      <c r="AA20" s="105">
        <v>1</v>
      </c>
      <c r="AB20" s="105">
        <v>0</v>
      </c>
      <c r="AC20" s="105">
        <v>0</v>
      </c>
      <c r="AD20" s="105">
        <v>0</v>
      </c>
      <c r="AE20" s="105">
        <v>0</v>
      </c>
      <c r="AF20" s="105">
        <v>1</v>
      </c>
      <c r="AG20" s="105">
        <v>0</v>
      </c>
      <c r="AH20" s="87">
        <v>0</v>
      </c>
      <c r="AI20" s="87">
        <v>0</v>
      </c>
      <c r="AJ20" s="87">
        <v>0</v>
      </c>
      <c r="AK20" s="87">
        <v>1</v>
      </c>
      <c r="AL20" s="87">
        <v>0</v>
      </c>
      <c r="AM20" s="87">
        <v>0</v>
      </c>
      <c r="AN20" s="87">
        <v>0</v>
      </c>
      <c r="AO20" s="113">
        <f t="shared" si="0"/>
        <v>4</v>
      </c>
      <c r="AP20" s="59"/>
      <c r="AQ20" s="59"/>
      <c r="AR20" s="59"/>
      <c r="AS20" s="59"/>
      <c r="AT20" s="59"/>
      <c r="AU20" s="59"/>
      <c r="AV20" s="58"/>
      <c r="AW20" s="58"/>
      <c r="AX20" s="58"/>
      <c r="AY20" s="58"/>
      <c r="AZ20" s="58"/>
      <c r="BA20" s="58"/>
      <c r="BB20" s="58"/>
      <c r="BC20" s="58"/>
      <c r="BD20" s="58"/>
      <c r="BE20" s="116">
        <f t="shared" si="1"/>
        <v>9</v>
      </c>
      <c r="BF20" s="14"/>
      <c r="BG20" s="57"/>
    </row>
    <row r="21" spans="1:59" ht="13.15" customHeight="1" x14ac:dyDescent="0.25">
      <c r="A21" s="209"/>
      <c r="B21" s="211" t="s">
        <v>46</v>
      </c>
      <c r="C21" s="205" t="s">
        <v>45</v>
      </c>
      <c r="D21" s="47" t="s">
        <v>20</v>
      </c>
      <c r="E21" s="107">
        <v>2</v>
      </c>
      <c r="F21" s="107">
        <v>2</v>
      </c>
      <c r="G21" s="107">
        <v>2</v>
      </c>
      <c r="H21" s="107">
        <v>2</v>
      </c>
      <c r="I21" s="107">
        <v>2</v>
      </c>
      <c r="J21" s="107">
        <v>2</v>
      </c>
      <c r="K21" s="107">
        <v>2</v>
      </c>
      <c r="L21" s="107">
        <v>2</v>
      </c>
      <c r="M21" s="107">
        <v>2</v>
      </c>
      <c r="N21" s="107">
        <v>2</v>
      </c>
      <c r="O21" s="107">
        <v>2</v>
      </c>
      <c r="P21" s="107">
        <v>2</v>
      </c>
      <c r="Q21" s="107">
        <v>2</v>
      </c>
      <c r="R21" s="107">
        <v>2</v>
      </c>
      <c r="S21" s="107">
        <v>2</v>
      </c>
      <c r="T21" s="107">
        <v>2</v>
      </c>
      <c r="U21" s="113">
        <f t="shared" si="2"/>
        <v>32</v>
      </c>
      <c r="V21" s="58"/>
      <c r="W21" s="58"/>
      <c r="X21" s="107">
        <v>2</v>
      </c>
      <c r="Y21" s="107">
        <v>2</v>
      </c>
      <c r="Z21" s="107">
        <v>2</v>
      </c>
      <c r="AA21" s="107">
        <v>2</v>
      </c>
      <c r="AB21" s="107">
        <v>2</v>
      </c>
      <c r="AC21" s="107">
        <v>2</v>
      </c>
      <c r="AD21" s="107">
        <v>2</v>
      </c>
      <c r="AE21" s="107">
        <v>2</v>
      </c>
      <c r="AF21" s="107">
        <v>2</v>
      </c>
      <c r="AG21" s="107">
        <v>2</v>
      </c>
      <c r="AH21" s="107">
        <v>2</v>
      </c>
      <c r="AI21" s="107">
        <v>2</v>
      </c>
      <c r="AJ21" s="107">
        <v>2</v>
      </c>
      <c r="AK21" s="107">
        <v>2</v>
      </c>
      <c r="AL21" s="107">
        <v>2</v>
      </c>
      <c r="AM21" s="107">
        <v>2</v>
      </c>
      <c r="AN21" s="107">
        <v>2</v>
      </c>
      <c r="AO21" s="113">
        <f t="shared" si="0"/>
        <v>34</v>
      </c>
      <c r="AP21" s="59"/>
      <c r="AQ21" s="59"/>
      <c r="AR21" s="59"/>
      <c r="AS21" s="59"/>
      <c r="AT21" s="59"/>
      <c r="AU21" s="59"/>
      <c r="AV21" s="58"/>
      <c r="AW21" s="58"/>
      <c r="AX21" s="58"/>
      <c r="AY21" s="58"/>
      <c r="AZ21" s="58"/>
      <c r="BA21" s="58"/>
      <c r="BB21" s="58"/>
      <c r="BC21" s="58"/>
      <c r="BD21" s="58"/>
      <c r="BE21" s="116">
        <f t="shared" si="1"/>
        <v>66</v>
      </c>
      <c r="BF21" s="14"/>
      <c r="BG21" s="57"/>
    </row>
    <row r="22" spans="1:59" ht="12" customHeight="1" x14ac:dyDescent="0.25">
      <c r="A22" s="209"/>
      <c r="B22" s="212"/>
      <c r="C22" s="206"/>
      <c r="D22" s="47" t="s">
        <v>21</v>
      </c>
      <c r="E22" s="88">
        <v>2</v>
      </c>
      <c r="F22" s="88">
        <v>2</v>
      </c>
      <c r="G22" s="88">
        <v>2</v>
      </c>
      <c r="H22" s="88">
        <v>2</v>
      </c>
      <c r="I22" s="88">
        <v>2</v>
      </c>
      <c r="J22" s="88">
        <v>2</v>
      </c>
      <c r="K22" s="88">
        <v>2</v>
      </c>
      <c r="L22" s="88">
        <v>2</v>
      </c>
      <c r="M22" s="88">
        <v>2</v>
      </c>
      <c r="N22" s="88">
        <v>2</v>
      </c>
      <c r="O22" s="88">
        <v>2</v>
      </c>
      <c r="P22" s="88">
        <v>2</v>
      </c>
      <c r="Q22" s="88">
        <v>2</v>
      </c>
      <c r="R22" s="88">
        <v>2</v>
      </c>
      <c r="S22" s="88">
        <v>2</v>
      </c>
      <c r="T22" s="88">
        <v>2</v>
      </c>
      <c r="U22" s="113">
        <f t="shared" si="2"/>
        <v>32</v>
      </c>
      <c r="V22" s="58"/>
      <c r="W22" s="58"/>
      <c r="X22" s="88">
        <v>2</v>
      </c>
      <c r="Y22" s="88">
        <v>2</v>
      </c>
      <c r="Z22" s="88">
        <v>2</v>
      </c>
      <c r="AA22" s="88">
        <v>2</v>
      </c>
      <c r="AB22" s="88">
        <v>2</v>
      </c>
      <c r="AC22" s="88">
        <v>2</v>
      </c>
      <c r="AD22" s="88">
        <v>2</v>
      </c>
      <c r="AE22" s="88">
        <v>2</v>
      </c>
      <c r="AF22" s="88">
        <v>2</v>
      </c>
      <c r="AG22" s="88">
        <v>2</v>
      </c>
      <c r="AH22" s="88">
        <v>2</v>
      </c>
      <c r="AI22" s="88">
        <v>2</v>
      </c>
      <c r="AJ22" s="88">
        <v>2</v>
      </c>
      <c r="AK22" s="88">
        <v>2</v>
      </c>
      <c r="AL22" s="88">
        <v>2</v>
      </c>
      <c r="AM22" s="88">
        <v>2</v>
      </c>
      <c r="AN22" s="88">
        <v>2</v>
      </c>
      <c r="AO22" s="113">
        <f t="shared" si="0"/>
        <v>34</v>
      </c>
      <c r="AP22" s="59"/>
      <c r="AQ22" s="59"/>
      <c r="AR22" s="59"/>
      <c r="AS22" s="59"/>
      <c r="AT22" s="59"/>
      <c r="AU22" s="59"/>
      <c r="AV22" s="58"/>
      <c r="AW22" s="58"/>
      <c r="AX22" s="58"/>
      <c r="AY22" s="58"/>
      <c r="AZ22" s="58"/>
      <c r="BA22" s="58"/>
      <c r="BB22" s="58"/>
      <c r="BC22" s="58"/>
      <c r="BD22" s="58"/>
      <c r="BE22" s="116">
        <f t="shared" si="1"/>
        <v>66</v>
      </c>
      <c r="BF22" s="14"/>
      <c r="BG22" s="57"/>
    </row>
    <row r="23" spans="1:59" ht="15.75" customHeight="1" x14ac:dyDescent="0.25">
      <c r="A23" s="209"/>
      <c r="B23" s="189" t="s">
        <v>27</v>
      </c>
      <c r="C23" s="196" t="s">
        <v>117</v>
      </c>
      <c r="D23" s="136" t="s">
        <v>20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13"/>
      <c r="V23" s="58"/>
      <c r="W23" s="58"/>
      <c r="X23" s="30"/>
      <c r="Y23" s="30"/>
      <c r="Z23" s="30"/>
      <c r="AA23" s="60"/>
      <c r="AB23" s="60"/>
      <c r="AC23" s="60"/>
      <c r="AD23" s="60"/>
      <c r="AE23" s="60"/>
      <c r="AF23" s="60"/>
      <c r="AG23" s="60"/>
      <c r="AH23" s="30"/>
      <c r="AI23" s="30"/>
      <c r="AJ23" s="30"/>
      <c r="AK23" s="30"/>
      <c r="AL23" s="30"/>
      <c r="AM23" s="30"/>
      <c r="AN23" s="30"/>
      <c r="AO23" s="113"/>
      <c r="AP23" s="59"/>
      <c r="AQ23" s="59"/>
      <c r="AR23" s="59"/>
      <c r="AS23" s="59"/>
      <c r="AT23" s="59"/>
      <c r="AU23" s="59"/>
      <c r="AV23" s="58"/>
      <c r="AW23" s="58"/>
      <c r="AX23" s="58"/>
      <c r="AY23" s="58"/>
      <c r="AZ23" s="58"/>
      <c r="BA23" s="58"/>
      <c r="BB23" s="58"/>
      <c r="BC23" s="58"/>
      <c r="BD23" s="58"/>
      <c r="BE23" s="116"/>
      <c r="BF23" s="14"/>
      <c r="BG23" s="57"/>
    </row>
    <row r="24" spans="1:59" ht="17.25" customHeight="1" x14ac:dyDescent="0.25">
      <c r="A24" s="209"/>
      <c r="B24" s="189"/>
      <c r="C24" s="196"/>
      <c r="D24" s="136" t="s">
        <v>21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13"/>
      <c r="V24" s="58"/>
      <c r="W24" s="58"/>
      <c r="X24" s="30"/>
      <c r="Y24" s="30"/>
      <c r="Z24" s="30"/>
      <c r="AA24" s="60"/>
      <c r="AB24" s="60"/>
      <c r="AC24" s="60"/>
      <c r="AD24" s="60"/>
      <c r="AE24" s="60"/>
      <c r="AF24" s="60"/>
      <c r="AG24" s="60"/>
      <c r="AH24" s="30"/>
      <c r="AI24" s="30"/>
      <c r="AJ24" s="30"/>
      <c r="AK24" s="30"/>
      <c r="AL24" s="30"/>
      <c r="AM24" s="30"/>
      <c r="AN24" s="30"/>
      <c r="AO24" s="113"/>
      <c r="AP24" s="59"/>
      <c r="AQ24" s="59"/>
      <c r="AR24" s="59"/>
      <c r="AS24" s="59"/>
      <c r="AT24" s="59"/>
      <c r="AU24" s="59"/>
      <c r="AV24" s="58"/>
      <c r="AW24" s="58"/>
      <c r="AX24" s="58"/>
      <c r="AY24" s="58"/>
      <c r="AZ24" s="58"/>
      <c r="BA24" s="58"/>
      <c r="BB24" s="58"/>
      <c r="BC24" s="58"/>
      <c r="BD24" s="58"/>
      <c r="BE24" s="116"/>
      <c r="BF24" s="14"/>
      <c r="BG24" s="57"/>
    </row>
    <row r="25" spans="1:59" ht="10.5" customHeight="1" x14ac:dyDescent="0.25">
      <c r="A25" s="209"/>
      <c r="B25" s="207" t="s">
        <v>47</v>
      </c>
      <c r="C25" s="202" t="s">
        <v>48</v>
      </c>
      <c r="D25" s="130" t="s">
        <v>20</v>
      </c>
      <c r="E25" s="107">
        <v>4</v>
      </c>
      <c r="F25" s="107">
        <v>4</v>
      </c>
      <c r="G25" s="107">
        <v>4</v>
      </c>
      <c r="H25" s="107">
        <v>4</v>
      </c>
      <c r="I25" s="107">
        <v>4</v>
      </c>
      <c r="J25" s="107">
        <v>4</v>
      </c>
      <c r="K25" s="107">
        <v>4</v>
      </c>
      <c r="L25" s="107">
        <v>4</v>
      </c>
      <c r="M25" s="107">
        <v>4</v>
      </c>
      <c r="N25" s="107">
        <v>4</v>
      </c>
      <c r="O25" s="107">
        <v>4</v>
      </c>
      <c r="P25" s="107">
        <v>4</v>
      </c>
      <c r="Q25" s="107">
        <v>4</v>
      </c>
      <c r="R25" s="107">
        <v>4</v>
      </c>
      <c r="S25" s="107">
        <v>4</v>
      </c>
      <c r="T25" s="107">
        <v>4</v>
      </c>
      <c r="U25" s="113">
        <f t="shared" si="2"/>
        <v>64</v>
      </c>
      <c r="V25" s="58"/>
      <c r="W25" s="58"/>
      <c r="X25" s="30"/>
      <c r="Y25" s="30"/>
      <c r="Z25" s="30"/>
      <c r="AA25" s="60"/>
      <c r="AB25" s="60"/>
      <c r="AC25" s="60"/>
      <c r="AD25" s="60"/>
      <c r="AE25" s="60"/>
      <c r="AF25" s="60"/>
      <c r="AG25" s="60"/>
      <c r="AH25" s="30"/>
      <c r="AI25" s="30"/>
      <c r="AJ25" s="30"/>
      <c r="AK25" s="30"/>
      <c r="AL25" s="30"/>
      <c r="AM25" s="30"/>
      <c r="AN25" s="30"/>
      <c r="AO25" s="113"/>
      <c r="AP25" s="59"/>
      <c r="AQ25" s="59"/>
      <c r="AR25" s="59"/>
      <c r="AS25" s="59"/>
      <c r="AT25" s="59"/>
      <c r="AU25" s="59"/>
      <c r="AV25" s="58"/>
      <c r="AW25" s="58"/>
      <c r="AX25" s="58"/>
      <c r="AY25" s="58"/>
      <c r="AZ25" s="58"/>
      <c r="BA25" s="58"/>
      <c r="BB25" s="58"/>
      <c r="BC25" s="58"/>
      <c r="BD25" s="58"/>
      <c r="BE25" s="116">
        <f t="shared" si="1"/>
        <v>64</v>
      </c>
      <c r="BF25" s="14"/>
      <c r="BG25" s="57"/>
    </row>
    <row r="26" spans="1:59" ht="11.25" customHeight="1" x14ac:dyDescent="0.25">
      <c r="A26" s="209"/>
      <c r="B26" s="207"/>
      <c r="C26" s="202"/>
      <c r="D26" s="130" t="s">
        <v>21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88">
        <v>2</v>
      </c>
      <c r="R26" s="88">
        <v>2</v>
      </c>
      <c r="S26" s="88">
        <v>2</v>
      </c>
      <c r="T26" s="88">
        <v>2</v>
      </c>
      <c r="U26" s="113">
        <f t="shared" si="2"/>
        <v>32</v>
      </c>
      <c r="V26" s="58"/>
      <c r="W26" s="58"/>
      <c r="X26" s="30"/>
      <c r="Y26" s="30"/>
      <c r="Z26" s="30"/>
      <c r="AA26" s="60"/>
      <c r="AB26" s="60"/>
      <c r="AC26" s="60"/>
      <c r="AD26" s="60"/>
      <c r="AE26" s="60"/>
      <c r="AF26" s="60"/>
      <c r="AG26" s="60"/>
      <c r="AH26" s="30"/>
      <c r="AI26" s="30"/>
      <c r="AJ26" s="30"/>
      <c r="AK26" s="30"/>
      <c r="AL26" s="30"/>
      <c r="AM26" s="30"/>
      <c r="AN26" s="30"/>
      <c r="AO26" s="113"/>
      <c r="AP26" s="59"/>
      <c r="AQ26" s="59"/>
      <c r="AR26" s="59"/>
      <c r="AS26" s="59"/>
      <c r="AT26" s="59"/>
      <c r="AU26" s="59"/>
      <c r="AV26" s="58"/>
      <c r="AW26" s="58"/>
      <c r="AX26" s="58"/>
      <c r="AY26" s="58"/>
      <c r="AZ26" s="58"/>
      <c r="BA26" s="58"/>
      <c r="BB26" s="58"/>
      <c r="BC26" s="58"/>
      <c r="BD26" s="58"/>
      <c r="BE26" s="116">
        <f t="shared" si="1"/>
        <v>32</v>
      </c>
      <c r="BF26" s="14"/>
      <c r="BG26" s="57"/>
    </row>
    <row r="27" spans="1:59" ht="11.25" customHeight="1" x14ac:dyDescent="0.25">
      <c r="A27" s="209"/>
      <c r="B27" s="203" t="s">
        <v>50</v>
      </c>
      <c r="C27" s="200" t="s">
        <v>49</v>
      </c>
      <c r="D27" s="130" t="s">
        <v>20</v>
      </c>
      <c r="E27" s="107">
        <v>4</v>
      </c>
      <c r="F27" s="107">
        <v>2</v>
      </c>
      <c r="G27" s="107">
        <v>4</v>
      </c>
      <c r="H27" s="107">
        <v>2</v>
      </c>
      <c r="I27" s="107">
        <v>4</v>
      </c>
      <c r="J27" s="107">
        <v>2</v>
      </c>
      <c r="K27" s="107">
        <v>4</v>
      </c>
      <c r="L27" s="107">
        <v>2</v>
      </c>
      <c r="M27" s="107">
        <v>4</v>
      </c>
      <c r="N27" s="107">
        <v>2</v>
      </c>
      <c r="O27" s="107">
        <v>4</v>
      </c>
      <c r="P27" s="107">
        <v>2</v>
      </c>
      <c r="Q27" s="107">
        <v>4</v>
      </c>
      <c r="R27" s="107">
        <v>2</v>
      </c>
      <c r="S27" s="107">
        <v>4</v>
      </c>
      <c r="T27" s="107">
        <v>2</v>
      </c>
      <c r="U27" s="113">
        <f t="shared" si="2"/>
        <v>48</v>
      </c>
      <c r="V27" s="58"/>
      <c r="W27" s="58"/>
      <c r="X27" s="30"/>
      <c r="Y27" s="30"/>
      <c r="Z27" s="30"/>
      <c r="AA27" s="60"/>
      <c r="AB27" s="60"/>
      <c r="AC27" s="60"/>
      <c r="AD27" s="60"/>
      <c r="AE27" s="60"/>
      <c r="AF27" s="60"/>
      <c r="AG27" s="60"/>
      <c r="AH27" s="30"/>
      <c r="AI27" s="30"/>
      <c r="AJ27" s="30"/>
      <c r="AK27" s="30"/>
      <c r="AL27" s="30"/>
      <c r="AM27" s="30"/>
      <c r="AN27" s="30"/>
      <c r="AO27" s="113"/>
      <c r="AP27" s="59"/>
      <c r="AQ27" s="59"/>
      <c r="AR27" s="59"/>
      <c r="AS27" s="59"/>
      <c r="AT27" s="59"/>
      <c r="AU27" s="59"/>
      <c r="AV27" s="58"/>
      <c r="AW27" s="58"/>
      <c r="AX27" s="58"/>
      <c r="AY27" s="58"/>
      <c r="AZ27" s="58"/>
      <c r="BA27" s="58"/>
      <c r="BB27" s="58"/>
      <c r="BC27" s="58"/>
      <c r="BD27" s="58"/>
      <c r="BE27" s="116">
        <f t="shared" si="1"/>
        <v>48</v>
      </c>
      <c r="BF27" s="14"/>
      <c r="BG27" s="57"/>
    </row>
    <row r="28" spans="1:59" ht="11.25" customHeight="1" x14ac:dyDescent="0.25">
      <c r="A28" s="209"/>
      <c r="B28" s="204"/>
      <c r="C28" s="201"/>
      <c r="D28" s="130" t="s">
        <v>21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2</v>
      </c>
      <c r="M28" s="88">
        <v>2</v>
      </c>
      <c r="N28" s="88">
        <v>2</v>
      </c>
      <c r="O28" s="88">
        <v>2</v>
      </c>
      <c r="P28" s="88">
        <v>2</v>
      </c>
      <c r="Q28" s="88">
        <v>2</v>
      </c>
      <c r="R28" s="88">
        <v>2</v>
      </c>
      <c r="S28" s="88">
        <v>2</v>
      </c>
      <c r="T28" s="88">
        <v>1</v>
      </c>
      <c r="U28" s="113">
        <f t="shared" si="2"/>
        <v>24</v>
      </c>
      <c r="V28" s="58"/>
      <c r="W28" s="58"/>
      <c r="X28" s="30"/>
      <c r="Y28" s="30"/>
      <c r="Z28" s="30"/>
      <c r="AA28" s="60"/>
      <c r="AB28" s="60"/>
      <c r="AC28" s="60"/>
      <c r="AD28" s="60"/>
      <c r="AE28" s="60"/>
      <c r="AF28" s="60"/>
      <c r="AG28" s="60"/>
      <c r="AH28" s="30"/>
      <c r="AI28" s="30"/>
      <c r="AJ28" s="30"/>
      <c r="AK28" s="30"/>
      <c r="AL28" s="30"/>
      <c r="AM28" s="30"/>
      <c r="AN28" s="30"/>
      <c r="AO28" s="113"/>
      <c r="AP28" s="59"/>
      <c r="AQ28" s="59"/>
      <c r="AR28" s="59"/>
      <c r="AS28" s="59"/>
      <c r="AT28" s="59"/>
      <c r="AU28" s="59"/>
      <c r="AV28" s="58"/>
      <c r="AW28" s="58"/>
      <c r="AX28" s="58"/>
      <c r="AY28" s="58"/>
      <c r="AZ28" s="58"/>
      <c r="BA28" s="58"/>
      <c r="BB28" s="58"/>
      <c r="BC28" s="58"/>
      <c r="BD28" s="58"/>
      <c r="BE28" s="116">
        <f t="shared" si="1"/>
        <v>24</v>
      </c>
      <c r="BF28" s="14"/>
      <c r="BG28" s="57"/>
    </row>
    <row r="29" spans="1:59" ht="13.5" customHeight="1" x14ac:dyDescent="0.25">
      <c r="A29" s="209"/>
      <c r="B29" s="189" t="s">
        <v>28</v>
      </c>
      <c r="C29" s="196" t="s">
        <v>118</v>
      </c>
      <c r="D29" s="136" t="s">
        <v>20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13"/>
      <c r="V29" s="58"/>
      <c r="W29" s="58"/>
      <c r="X29" s="30"/>
      <c r="Y29" s="30"/>
      <c r="Z29" s="30"/>
      <c r="AA29" s="60"/>
      <c r="AB29" s="60"/>
      <c r="AC29" s="60"/>
      <c r="AD29" s="60"/>
      <c r="AE29" s="60"/>
      <c r="AF29" s="60"/>
      <c r="AG29" s="60"/>
      <c r="AH29" s="30"/>
      <c r="AI29" s="30"/>
      <c r="AJ29" s="30"/>
      <c r="AK29" s="30"/>
      <c r="AL29" s="30"/>
      <c r="AM29" s="30"/>
      <c r="AN29" s="30"/>
      <c r="AO29" s="113"/>
      <c r="AP29" s="59"/>
      <c r="AQ29" s="59"/>
      <c r="AR29" s="59"/>
      <c r="AS29" s="59"/>
      <c r="AT29" s="59"/>
      <c r="AU29" s="59"/>
      <c r="AV29" s="58"/>
      <c r="AW29" s="58"/>
      <c r="AX29" s="58"/>
      <c r="AY29" s="58"/>
      <c r="AZ29" s="58"/>
      <c r="BA29" s="58"/>
      <c r="BB29" s="58"/>
      <c r="BC29" s="58"/>
      <c r="BD29" s="58"/>
      <c r="BE29" s="116"/>
      <c r="BF29" s="14"/>
      <c r="BG29" s="57"/>
    </row>
    <row r="30" spans="1:59" ht="15.75" customHeight="1" x14ac:dyDescent="0.25">
      <c r="A30" s="209"/>
      <c r="B30" s="189"/>
      <c r="C30" s="196"/>
      <c r="D30" s="136" t="s">
        <v>21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13"/>
      <c r="V30" s="58"/>
      <c r="W30" s="58"/>
      <c r="X30" s="30"/>
      <c r="Y30" s="30"/>
      <c r="Z30" s="30"/>
      <c r="AA30" s="60"/>
      <c r="AB30" s="60"/>
      <c r="AC30" s="60"/>
      <c r="AD30" s="60"/>
      <c r="AE30" s="60"/>
      <c r="AF30" s="60"/>
      <c r="AG30" s="60"/>
      <c r="AH30" s="30"/>
      <c r="AI30" s="30"/>
      <c r="AJ30" s="30"/>
      <c r="AK30" s="30"/>
      <c r="AL30" s="30"/>
      <c r="AM30" s="30"/>
      <c r="AN30" s="30"/>
      <c r="AO30" s="113"/>
      <c r="AP30" s="59"/>
      <c r="AQ30" s="59"/>
      <c r="AR30" s="59"/>
      <c r="AS30" s="59"/>
      <c r="AT30" s="59"/>
      <c r="AU30" s="59"/>
      <c r="AV30" s="58"/>
      <c r="AW30" s="58"/>
      <c r="AX30" s="58"/>
      <c r="AY30" s="58"/>
      <c r="AZ30" s="58"/>
      <c r="BA30" s="58"/>
      <c r="BB30" s="58"/>
      <c r="BC30" s="58"/>
      <c r="BD30" s="58"/>
      <c r="BE30" s="116"/>
      <c r="BF30" s="14"/>
      <c r="BG30" s="57"/>
    </row>
    <row r="31" spans="1:59" ht="9" customHeight="1" x14ac:dyDescent="0.25">
      <c r="A31" s="209"/>
      <c r="B31" s="181" t="s">
        <v>29</v>
      </c>
      <c r="C31" s="202" t="s">
        <v>51</v>
      </c>
      <c r="D31" s="130" t="s">
        <v>20</v>
      </c>
      <c r="E31" s="107">
        <v>2</v>
      </c>
      <c r="F31" s="107">
        <v>4</v>
      </c>
      <c r="G31" s="107">
        <v>2</v>
      </c>
      <c r="H31" s="107">
        <v>4</v>
      </c>
      <c r="I31" s="107">
        <v>2</v>
      </c>
      <c r="J31" s="107">
        <v>4</v>
      </c>
      <c r="K31" s="107">
        <v>2</v>
      </c>
      <c r="L31" s="107">
        <v>4</v>
      </c>
      <c r="M31" s="107">
        <v>2</v>
      </c>
      <c r="N31" s="107">
        <v>4</v>
      </c>
      <c r="O31" s="107">
        <v>2</v>
      </c>
      <c r="P31" s="107">
        <v>4</v>
      </c>
      <c r="Q31" s="107">
        <v>2</v>
      </c>
      <c r="R31" s="107">
        <v>4</v>
      </c>
      <c r="S31" s="107">
        <v>2</v>
      </c>
      <c r="T31" s="107">
        <v>4</v>
      </c>
      <c r="U31" s="113">
        <f t="shared" si="2"/>
        <v>48</v>
      </c>
      <c r="V31" s="58"/>
      <c r="W31" s="58"/>
      <c r="X31" s="107">
        <v>2</v>
      </c>
      <c r="Y31" s="107">
        <v>2</v>
      </c>
      <c r="Z31" s="107">
        <v>2</v>
      </c>
      <c r="AA31" s="107">
        <v>2</v>
      </c>
      <c r="AB31" s="107">
        <v>2</v>
      </c>
      <c r="AC31" s="107">
        <v>2</v>
      </c>
      <c r="AD31" s="107">
        <v>2</v>
      </c>
      <c r="AE31" s="107">
        <v>2</v>
      </c>
      <c r="AF31" s="107">
        <v>2</v>
      </c>
      <c r="AG31" s="107">
        <v>2</v>
      </c>
      <c r="AH31" s="107">
        <v>2</v>
      </c>
      <c r="AI31" s="107">
        <v>2</v>
      </c>
      <c r="AJ31" s="107">
        <v>2</v>
      </c>
      <c r="AK31" s="107">
        <v>2</v>
      </c>
      <c r="AL31" s="107">
        <v>2</v>
      </c>
      <c r="AM31" s="107">
        <v>2</v>
      </c>
      <c r="AN31" s="107">
        <v>2</v>
      </c>
      <c r="AO31" s="113">
        <f t="shared" si="0"/>
        <v>34</v>
      </c>
      <c r="AP31" s="59"/>
      <c r="AQ31" s="59"/>
      <c r="AR31" s="59"/>
      <c r="AS31" s="59"/>
      <c r="AT31" s="59"/>
      <c r="AU31" s="59"/>
      <c r="AV31" s="58"/>
      <c r="AW31" s="58"/>
      <c r="AX31" s="58"/>
      <c r="AY31" s="58"/>
      <c r="AZ31" s="58"/>
      <c r="BA31" s="58"/>
      <c r="BB31" s="58"/>
      <c r="BC31" s="58"/>
      <c r="BD31" s="58"/>
      <c r="BE31" s="116">
        <f t="shared" si="1"/>
        <v>82</v>
      </c>
      <c r="BF31" s="14"/>
      <c r="BG31" s="57"/>
    </row>
    <row r="32" spans="1:59" ht="9" customHeight="1" x14ac:dyDescent="0.25">
      <c r="A32" s="209"/>
      <c r="B32" s="181"/>
      <c r="C32" s="202"/>
      <c r="D32" s="130" t="s">
        <v>21</v>
      </c>
      <c r="E32" s="88">
        <v>2</v>
      </c>
      <c r="F32" s="88">
        <v>3</v>
      </c>
      <c r="G32" s="88">
        <v>2</v>
      </c>
      <c r="H32" s="88">
        <v>3</v>
      </c>
      <c r="I32" s="88">
        <v>2</v>
      </c>
      <c r="J32" s="88">
        <v>3</v>
      </c>
      <c r="K32" s="88">
        <v>2</v>
      </c>
      <c r="L32" s="88">
        <v>3</v>
      </c>
      <c r="M32" s="88">
        <v>2</v>
      </c>
      <c r="N32" s="88">
        <v>2</v>
      </c>
      <c r="O32" s="88">
        <v>2</v>
      </c>
      <c r="P32" s="88">
        <v>3</v>
      </c>
      <c r="Q32" s="88">
        <v>3</v>
      </c>
      <c r="R32" s="88">
        <v>2</v>
      </c>
      <c r="S32" s="88">
        <v>3</v>
      </c>
      <c r="T32" s="88">
        <v>3</v>
      </c>
      <c r="U32" s="113">
        <f t="shared" si="2"/>
        <v>40</v>
      </c>
      <c r="V32" s="58"/>
      <c r="W32" s="58"/>
      <c r="X32" s="88">
        <v>1</v>
      </c>
      <c r="Y32" s="88">
        <v>1</v>
      </c>
      <c r="Z32" s="88">
        <v>2</v>
      </c>
      <c r="AA32" s="88">
        <v>1</v>
      </c>
      <c r="AB32" s="88">
        <v>1</v>
      </c>
      <c r="AC32" s="88">
        <v>2</v>
      </c>
      <c r="AD32" s="88">
        <v>1</v>
      </c>
      <c r="AE32" s="88">
        <v>2</v>
      </c>
      <c r="AF32" s="88">
        <v>1</v>
      </c>
      <c r="AG32" s="88">
        <v>2</v>
      </c>
      <c r="AH32" s="88">
        <v>1</v>
      </c>
      <c r="AI32" s="88">
        <v>2</v>
      </c>
      <c r="AJ32" s="88">
        <v>1</v>
      </c>
      <c r="AK32" s="88">
        <v>1</v>
      </c>
      <c r="AL32" s="88">
        <v>2</v>
      </c>
      <c r="AM32" s="88">
        <v>2</v>
      </c>
      <c r="AN32" s="88">
        <v>1</v>
      </c>
      <c r="AO32" s="113">
        <f t="shared" si="0"/>
        <v>24</v>
      </c>
      <c r="AP32" s="59"/>
      <c r="AQ32" s="59"/>
      <c r="AR32" s="59"/>
      <c r="AS32" s="59"/>
      <c r="AT32" s="59"/>
      <c r="AU32" s="59"/>
      <c r="AV32" s="58"/>
      <c r="AW32" s="58"/>
      <c r="AX32" s="58"/>
      <c r="AY32" s="58"/>
      <c r="AZ32" s="58"/>
      <c r="BA32" s="58"/>
      <c r="BB32" s="58"/>
      <c r="BC32" s="58"/>
      <c r="BD32" s="58"/>
      <c r="BE32" s="116">
        <f t="shared" si="1"/>
        <v>64</v>
      </c>
      <c r="BF32" s="14"/>
      <c r="BG32" s="57"/>
    </row>
    <row r="33" spans="1:59" ht="9" customHeight="1" x14ac:dyDescent="0.25">
      <c r="A33" s="209"/>
      <c r="B33" s="161" t="s">
        <v>53</v>
      </c>
      <c r="C33" s="200" t="s">
        <v>52</v>
      </c>
      <c r="D33" s="130" t="s">
        <v>20</v>
      </c>
      <c r="E33" s="107">
        <v>4</v>
      </c>
      <c r="F33" s="107">
        <v>4</v>
      </c>
      <c r="G33" s="107">
        <v>4</v>
      </c>
      <c r="H33" s="107">
        <v>4</v>
      </c>
      <c r="I33" s="107">
        <v>4</v>
      </c>
      <c r="J33" s="107">
        <v>4</v>
      </c>
      <c r="K33" s="107">
        <v>4</v>
      </c>
      <c r="L33" s="107">
        <v>4</v>
      </c>
      <c r="M33" s="107">
        <v>4</v>
      </c>
      <c r="N33" s="107">
        <v>4</v>
      </c>
      <c r="O33" s="107">
        <v>4</v>
      </c>
      <c r="P33" s="107">
        <v>4</v>
      </c>
      <c r="Q33" s="107">
        <v>4</v>
      </c>
      <c r="R33" s="107">
        <v>4</v>
      </c>
      <c r="S33" s="107">
        <v>4</v>
      </c>
      <c r="T33" s="107">
        <v>4</v>
      </c>
      <c r="U33" s="113">
        <f t="shared" si="2"/>
        <v>64</v>
      </c>
      <c r="V33" s="58"/>
      <c r="W33" s="58"/>
      <c r="X33" s="107">
        <v>2</v>
      </c>
      <c r="Y33" s="107">
        <v>4</v>
      </c>
      <c r="Z33" s="107">
        <v>2</v>
      </c>
      <c r="AA33" s="107">
        <v>4</v>
      </c>
      <c r="AB33" s="107">
        <v>2</v>
      </c>
      <c r="AC33" s="107">
        <v>4</v>
      </c>
      <c r="AD33" s="107">
        <v>2</v>
      </c>
      <c r="AE33" s="107">
        <v>4</v>
      </c>
      <c r="AF33" s="107">
        <v>2</v>
      </c>
      <c r="AG33" s="107">
        <v>4</v>
      </c>
      <c r="AH33" s="107">
        <v>2</v>
      </c>
      <c r="AI33" s="107">
        <v>4</v>
      </c>
      <c r="AJ33" s="107">
        <v>2</v>
      </c>
      <c r="AK33" s="107">
        <v>4</v>
      </c>
      <c r="AL33" s="107">
        <v>2</v>
      </c>
      <c r="AM33" s="107">
        <v>4</v>
      </c>
      <c r="AN33" s="107">
        <v>3</v>
      </c>
      <c r="AO33" s="113">
        <f t="shared" si="0"/>
        <v>51</v>
      </c>
      <c r="AP33" s="59"/>
      <c r="AQ33" s="59"/>
      <c r="AR33" s="59"/>
      <c r="AS33" s="59"/>
      <c r="AT33" s="59"/>
      <c r="AU33" s="59"/>
      <c r="AV33" s="58"/>
      <c r="AW33" s="58"/>
      <c r="AX33" s="58"/>
      <c r="AY33" s="58"/>
      <c r="AZ33" s="58"/>
      <c r="BA33" s="58"/>
      <c r="BB33" s="58"/>
      <c r="BC33" s="58"/>
      <c r="BD33" s="58"/>
      <c r="BE33" s="116">
        <f t="shared" si="1"/>
        <v>115</v>
      </c>
      <c r="BF33" s="14"/>
      <c r="BG33" s="57"/>
    </row>
    <row r="34" spans="1:59" ht="9" customHeight="1" x14ac:dyDescent="0.25">
      <c r="A34" s="209"/>
      <c r="B34" s="162"/>
      <c r="C34" s="201"/>
      <c r="D34" s="130" t="s">
        <v>21</v>
      </c>
      <c r="E34" s="88">
        <v>2</v>
      </c>
      <c r="F34" s="88">
        <v>2</v>
      </c>
      <c r="G34" s="88">
        <v>2</v>
      </c>
      <c r="H34" s="88">
        <v>2</v>
      </c>
      <c r="I34" s="88">
        <v>2</v>
      </c>
      <c r="J34" s="88">
        <v>2</v>
      </c>
      <c r="K34" s="88">
        <v>2</v>
      </c>
      <c r="L34" s="88">
        <v>2</v>
      </c>
      <c r="M34" s="88">
        <v>2</v>
      </c>
      <c r="N34" s="88">
        <v>2</v>
      </c>
      <c r="O34" s="88">
        <v>2</v>
      </c>
      <c r="P34" s="88">
        <v>2</v>
      </c>
      <c r="Q34" s="88">
        <v>2</v>
      </c>
      <c r="R34" s="88">
        <v>1</v>
      </c>
      <c r="S34" s="88">
        <v>1</v>
      </c>
      <c r="T34" s="88">
        <v>2</v>
      </c>
      <c r="U34" s="113">
        <f t="shared" si="2"/>
        <v>30</v>
      </c>
      <c r="V34" s="58"/>
      <c r="W34" s="58"/>
      <c r="X34" s="88">
        <v>2</v>
      </c>
      <c r="Y34" s="88">
        <v>2</v>
      </c>
      <c r="Z34" s="88">
        <v>2</v>
      </c>
      <c r="AA34" s="88">
        <v>2</v>
      </c>
      <c r="AB34" s="88">
        <v>2</v>
      </c>
      <c r="AC34" s="88">
        <v>2</v>
      </c>
      <c r="AD34" s="88">
        <v>2</v>
      </c>
      <c r="AE34" s="88">
        <v>2</v>
      </c>
      <c r="AF34" s="88">
        <v>2</v>
      </c>
      <c r="AG34" s="88">
        <v>2</v>
      </c>
      <c r="AH34" s="88">
        <v>2</v>
      </c>
      <c r="AI34" s="88">
        <v>2</v>
      </c>
      <c r="AJ34" s="88">
        <v>2</v>
      </c>
      <c r="AK34" s="88">
        <v>2</v>
      </c>
      <c r="AL34" s="88">
        <v>2</v>
      </c>
      <c r="AM34" s="88">
        <v>2</v>
      </c>
      <c r="AN34" s="88">
        <v>2</v>
      </c>
      <c r="AO34" s="113">
        <f t="shared" si="0"/>
        <v>34</v>
      </c>
      <c r="AP34" s="59"/>
      <c r="AQ34" s="59"/>
      <c r="AR34" s="59"/>
      <c r="AS34" s="59"/>
      <c r="AT34" s="59"/>
      <c r="AU34" s="59"/>
      <c r="AV34" s="58"/>
      <c r="AW34" s="58"/>
      <c r="AX34" s="58"/>
      <c r="AY34" s="58"/>
      <c r="AZ34" s="58"/>
      <c r="BA34" s="58"/>
      <c r="BB34" s="58"/>
      <c r="BC34" s="58"/>
      <c r="BD34" s="58"/>
      <c r="BE34" s="116">
        <f t="shared" si="1"/>
        <v>64</v>
      </c>
      <c r="BF34" s="14"/>
      <c r="BG34" s="57"/>
    </row>
    <row r="35" spans="1:59" ht="9" customHeight="1" x14ac:dyDescent="0.25">
      <c r="A35" s="209"/>
      <c r="B35" s="161" t="s">
        <v>55</v>
      </c>
      <c r="C35" s="200" t="s">
        <v>54</v>
      </c>
      <c r="D35" s="130" t="s">
        <v>20</v>
      </c>
      <c r="E35" s="107">
        <v>2</v>
      </c>
      <c r="F35" s="107">
        <v>2</v>
      </c>
      <c r="G35" s="107">
        <v>2</v>
      </c>
      <c r="H35" s="107">
        <v>2</v>
      </c>
      <c r="I35" s="107">
        <v>2</v>
      </c>
      <c r="J35" s="107">
        <v>2</v>
      </c>
      <c r="K35" s="107">
        <v>2</v>
      </c>
      <c r="L35" s="107">
        <v>2</v>
      </c>
      <c r="M35" s="107">
        <v>2</v>
      </c>
      <c r="N35" s="107">
        <v>2</v>
      </c>
      <c r="O35" s="107">
        <v>2</v>
      </c>
      <c r="P35" s="107">
        <v>2</v>
      </c>
      <c r="Q35" s="107">
        <v>2</v>
      </c>
      <c r="R35" s="107">
        <v>2</v>
      </c>
      <c r="S35" s="107">
        <v>2</v>
      </c>
      <c r="T35" s="107">
        <v>2</v>
      </c>
      <c r="U35" s="113">
        <f t="shared" si="2"/>
        <v>32</v>
      </c>
      <c r="V35" s="58"/>
      <c r="W35" s="58"/>
      <c r="X35" s="107">
        <v>2</v>
      </c>
      <c r="Y35" s="107">
        <v>2</v>
      </c>
      <c r="Z35" s="107">
        <v>2</v>
      </c>
      <c r="AA35" s="107">
        <v>2</v>
      </c>
      <c r="AB35" s="107">
        <v>2</v>
      </c>
      <c r="AC35" s="107">
        <v>2</v>
      </c>
      <c r="AD35" s="107">
        <v>2</v>
      </c>
      <c r="AE35" s="107">
        <v>2</v>
      </c>
      <c r="AF35" s="107">
        <v>2</v>
      </c>
      <c r="AG35" s="107">
        <v>2</v>
      </c>
      <c r="AH35" s="107">
        <v>2</v>
      </c>
      <c r="AI35" s="107">
        <v>2</v>
      </c>
      <c r="AJ35" s="107">
        <v>2</v>
      </c>
      <c r="AK35" s="107">
        <v>2</v>
      </c>
      <c r="AL35" s="107">
        <v>2</v>
      </c>
      <c r="AM35" s="107">
        <v>2</v>
      </c>
      <c r="AN35" s="107">
        <v>2</v>
      </c>
      <c r="AO35" s="113">
        <f t="shared" si="0"/>
        <v>34</v>
      </c>
      <c r="AP35" s="59"/>
      <c r="AQ35" s="59"/>
      <c r="AR35" s="59"/>
      <c r="AS35" s="59"/>
      <c r="AT35" s="59"/>
      <c r="AU35" s="59"/>
      <c r="AV35" s="58"/>
      <c r="AW35" s="58"/>
      <c r="AX35" s="58"/>
      <c r="AY35" s="58"/>
      <c r="AZ35" s="58"/>
      <c r="BA35" s="58"/>
      <c r="BB35" s="58"/>
      <c r="BC35" s="58"/>
      <c r="BD35" s="58"/>
      <c r="BE35" s="116">
        <f t="shared" si="1"/>
        <v>66</v>
      </c>
      <c r="BF35" s="14"/>
      <c r="BG35" s="57"/>
    </row>
    <row r="36" spans="1:59" ht="9" customHeight="1" x14ac:dyDescent="0.25">
      <c r="A36" s="209"/>
      <c r="B36" s="162"/>
      <c r="C36" s="201"/>
      <c r="D36" s="130" t="s">
        <v>21</v>
      </c>
      <c r="E36" s="87">
        <v>1</v>
      </c>
      <c r="F36" s="87">
        <v>1</v>
      </c>
      <c r="G36" s="87">
        <v>1</v>
      </c>
      <c r="H36" s="87">
        <v>1</v>
      </c>
      <c r="I36" s="87">
        <v>1</v>
      </c>
      <c r="J36" s="87">
        <v>1</v>
      </c>
      <c r="K36" s="87">
        <v>1</v>
      </c>
      <c r="L36" s="87">
        <v>1</v>
      </c>
      <c r="M36" s="87">
        <v>1</v>
      </c>
      <c r="N36" s="87">
        <v>1</v>
      </c>
      <c r="O36" s="87">
        <v>1</v>
      </c>
      <c r="P36" s="87">
        <v>1</v>
      </c>
      <c r="Q36" s="87">
        <v>1</v>
      </c>
      <c r="R36" s="87">
        <v>1</v>
      </c>
      <c r="S36" s="87">
        <v>1</v>
      </c>
      <c r="T36" s="87">
        <v>1</v>
      </c>
      <c r="U36" s="113">
        <f t="shared" si="2"/>
        <v>16</v>
      </c>
      <c r="V36" s="58"/>
      <c r="W36" s="58"/>
      <c r="X36" s="87">
        <v>1</v>
      </c>
      <c r="Y36" s="87">
        <v>1</v>
      </c>
      <c r="Z36" s="87">
        <v>1</v>
      </c>
      <c r="AA36" s="87">
        <v>0</v>
      </c>
      <c r="AB36" s="87">
        <v>1</v>
      </c>
      <c r="AC36" s="87">
        <v>1</v>
      </c>
      <c r="AD36" s="87">
        <v>1</v>
      </c>
      <c r="AE36" s="87">
        <v>1</v>
      </c>
      <c r="AF36" s="87">
        <v>1</v>
      </c>
      <c r="AG36" s="87">
        <v>1</v>
      </c>
      <c r="AH36" s="87">
        <v>1</v>
      </c>
      <c r="AI36" s="87">
        <v>1</v>
      </c>
      <c r="AJ36" s="87">
        <v>1</v>
      </c>
      <c r="AK36" s="87">
        <v>1</v>
      </c>
      <c r="AL36" s="87">
        <v>1</v>
      </c>
      <c r="AM36" s="87">
        <v>1</v>
      </c>
      <c r="AN36" s="87">
        <v>1</v>
      </c>
      <c r="AO36" s="113">
        <f t="shared" si="0"/>
        <v>16</v>
      </c>
      <c r="AP36" s="59"/>
      <c r="AQ36" s="59"/>
      <c r="AR36" s="59"/>
      <c r="AS36" s="59"/>
      <c r="AT36" s="59"/>
      <c r="AU36" s="59"/>
      <c r="AV36" s="58"/>
      <c r="AW36" s="58"/>
      <c r="AX36" s="58"/>
      <c r="AY36" s="58"/>
      <c r="AZ36" s="58"/>
      <c r="BA36" s="58"/>
      <c r="BB36" s="58"/>
      <c r="BC36" s="58"/>
      <c r="BD36" s="58"/>
      <c r="BE36" s="116">
        <f t="shared" si="1"/>
        <v>32</v>
      </c>
      <c r="BF36" s="14"/>
      <c r="BG36" s="57"/>
    </row>
    <row r="37" spans="1:59" ht="9" customHeight="1" x14ac:dyDescent="0.25">
      <c r="A37" s="209"/>
      <c r="B37" s="181" t="s">
        <v>57</v>
      </c>
      <c r="C37" s="202" t="s">
        <v>56</v>
      </c>
      <c r="D37" s="130" t="s">
        <v>20</v>
      </c>
      <c r="E37" s="107">
        <v>4</v>
      </c>
      <c r="F37" s="107">
        <v>4</v>
      </c>
      <c r="G37" s="107">
        <v>4</v>
      </c>
      <c r="H37" s="107">
        <v>4</v>
      </c>
      <c r="I37" s="107">
        <v>4</v>
      </c>
      <c r="J37" s="107">
        <v>4</v>
      </c>
      <c r="K37" s="107">
        <v>4</v>
      </c>
      <c r="L37" s="107">
        <v>4</v>
      </c>
      <c r="M37" s="107">
        <v>4</v>
      </c>
      <c r="N37" s="107">
        <v>4</v>
      </c>
      <c r="O37" s="107">
        <v>4</v>
      </c>
      <c r="P37" s="107">
        <v>4</v>
      </c>
      <c r="Q37" s="107">
        <v>4</v>
      </c>
      <c r="R37" s="107">
        <v>4</v>
      </c>
      <c r="S37" s="107">
        <v>4</v>
      </c>
      <c r="T37" s="107">
        <v>4</v>
      </c>
      <c r="U37" s="113">
        <f t="shared" si="2"/>
        <v>64</v>
      </c>
      <c r="V37" s="58"/>
      <c r="W37" s="58"/>
      <c r="X37" s="30"/>
      <c r="Y37" s="30"/>
      <c r="Z37" s="30"/>
      <c r="AA37" s="60"/>
      <c r="AB37" s="60"/>
      <c r="AC37" s="60"/>
      <c r="AD37" s="60"/>
      <c r="AE37" s="60"/>
      <c r="AF37" s="60"/>
      <c r="AG37" s="60"/>
      <c r="AH37" s="30"/>
      <c r="AI37" s="30"/>
      <c r="AJ37" s="30"/>
      <c r="AK37" s="30"/>
      <c r="AL37" s="30"/>
      <c r="AM37" s="30"/>
      <c r="AN37" s="30"/>
      <c r="AO37" s="113">
        <f t="shared" si="0"/>
        <v>0</v>
      </c>
      <c r="AP37" s="59"/>
      <c r="AQ37" s="59"/>
      <c r="AR37" s="59"/>
      <c r="AS37" s="59"/>
      <c r="AT37" s="59"/>
      <c r="AU37" s="59"/>
      <c r="AV37" s="58"/>
      <c r="AW37" s="58"/>
      <c r="AX37" s="58"/>
      <c r="AY37" s="58"/>
      <c r="AZ37" s="58"/>
      <c r="BA37" s="58"/>
      <c r="BB37" s="58"/>
      <c r="BC37" s="58"/>
      <c r="BD37" s="58"/>
      <c r="BE37" s="116">
        <f t="shared" si="1"/>
        <v>64</v>
      </c>
      <c r="BF37" s="14"/>
      <c r="BG37" s="57"/>
    </row>
    <row r="38" spans="1:59" ht="9" customHeight="1" x14ac:dyDescent="0.25">
      <c r="A38" s="209"/>
      <c r="B38" s="181"/>
      <c r="C38" s="202"/>
      <c r="D38" s="130" t="s">
        <v>21</v>
      </c>
      <c r="E38" s="88">
        <v>2</v>
      </c>
      <c r="F38" s="88">
        <v>2</v>
      </c>
      <c r="G38" s="88">
        <v>2</v>
      </c>
      <c r="H38" s="88">
        <v>2</v>
      </c>
      <c r="I38" s="88">
        <v>2</v>
      </c>
      <c r="J38" s="88">
        <v>2</v>
      </c>
      <c r="K38" s="88">
        <v>2</v>
      </c>
      <c r="L38" s="88">
        <v>2</v>
      </c>
      <c r="M38" s="88">
        <v>2</v>
      </c>
      <c r="N38" s="88">
        <v>2</v>
      </c>
      <c r="O38" s="88">
        <v>2</v>
      </c>
      <c r="P38" s="88">
        <v>2</v>
      </c>
      <c r="Q38" s="88">
        <v>2</v>
      </c>
      <c r="R38" s="88">
        <v>2</v>
      </c>
      <c r="S38" s="88">
        <v>2</v>
      </c>
      <c r="T38" s="88">
        <v>2</v>
      </c>
      <c r="U38" s="113">
        <f t="shared" si="2"/>
        <v>32</v>
      </c>
      <c r="V38" s="58"/>
      <c r="W38" s="58"/>
      <c r="X38" s="30"/>
      <c r="Y38" s="30"/>
      <c r="Z38" s="30"/>
      <c r="AA38" s="60"/>
      <c r="AB38" s="60"/>
      <c r="AC38" s="60"/>
      <c r="AD38" s="60"/>
      <c r="AE38" s="60"/>
      <c r="AF38" s="60"/>
      <c r="AG38" s="60"/>
      <c r="AH38" s="30"/>
      <c r="AI38" s="30"/>
      <c r="AJ38" s="30"/>
      <c r="AK38" s="30"/>
      <c r="AL38" s="30"/>
      <c r="AM38" s="30"/>
      <c r="AN38" s="30"/>
      <c r="AO38" s="113">
        <f t="shared" si="0"/>
        <v>0</v>
      </c>
      <c r="AP38" s="59"/>
      <c r="AQ38" s="59"/>
      <c r="AR38" s="59"/>
      <c r="AS38" s="59"/>
      <c r="AT38" s="59"/>
      <c r="AU38" s="59"/>
      <c r="AV38" s="58"/>
      <c r="AW38" s="58"/>
      <c r="AX38" s="58"/>
      <c r="AY38" s="58"/>
      <c r="AZ38" s="58"/>
      <c r="BA38" s="58"/>
      <c r="BB38" s="58"/>
      <c r="BC38" s="58"/>
      <c r="BD38" s="58"/>
      <c r="BE38" s="116">
        <f t="shared" si="1"/>
        <v>32</v>
      </c>
      <c r="BF38" s="14"/>
      <c r="BG38" s="57"/>
    </row>
    <row r="39" spans="1:59" ht="9" customHeight="1" x14ac:dyDescent="0.25">
      <c r="A39" s="209"/>
      <c r="B39" s="161" t="s">
        <v>59</v>
      </c>
      <c r="C39" s="200" t="s">
        <v>120</v>
      </c>
      <c r="D39" s="130" t="s">
        <v>20</v>
      </c>
      <c r="E39" s="107">
        <v>2</v>
      </c>
      <c r="F39" s="107">
        <v>0</v>
      </c>
      <c r="G39" s="107">
        <v>2</v>
      </c>
      <c r="H39" s="107">
        <v>0</v>
      </c>
      <c r="I39" s="107">
        <v>2</v>
      </c>
      <c r="J39" s="107">
        <v>0</v>
      </c>
      <c r="K39" s="107">
        <v>2</v>
      </c>
      <c r="L39" s="107">
        <v>0</v>
      </c>
      <c r="M39" s="107">
        <v>2</v>
      </c>
      <c r="N39" s="107">
        <v>0</v>
      </c>
      <c r="O39" s="107">
        <v>2</v>
      </c>
      <c r="P39" s="107">
        <v>0</v>
      </c>
      <c r="Q39" s="107">
        <v>2</v>
      </c>
      <c r="R39" s="107">
        <v>0</v>
      </c>
      <c r="S39" s="107">
        <v>2</v>
      </c>
      <c r="T39" s="107">
        <v>0</v>
      </c>
      <c r="U39" s="113">
        <f t="shared" si="2"/>
        <v>16</v>
      </c>
      <c r="V39" s="58"/>
      <c r="W39" s="58"/>
      <c r="X39" s="107">
        <v>2</v>
      </c>
      <c r="Y39" s="107">
        <v>0</v>
      </c>
      <c r="Z39" s="107">
        <v>2</v>
      </c>
      <c r="AA39" s="107">
        <v>0</v>
      </c>
      <c r="AB39" s="107">
        <v>2</v>
      </c>
      <c r="AC39" s="107">
        <v>0</v>
      </c>
      <c r="AD39" s="107">
        <v>2</v>
      </c>
      <c r="AE39" s="107">
        <v>0</v>
      </c>
      <c r="AF39" s="107">
        <v>2</v>
      </c>
      <c r="AG39" s="107">
        <v>0</v>
      </c>
      <c r="AH39" s="107">
        <v>2</v>
      </c>
      <c r="AI39" s="107">
        <v>0</v>
      </c>
      <c r="AJ39" s="107">
        <v>2</v>
      </c>
      <c r="AK39" s="107">
        <v>0</v>
      </c>
      <c r="AL39" s="107">
        <v>2</v>
      </c>
      <c r="AM39" s="107">
        <v>0</v>
      </c>
      <c r="AN39" s="107">
        <v>1</v>
      </c>
      <c r="AO39" s="113">
        <f t="shared" si="0"/>
        <v>17</v>
      </c>
      <c r="AP39" s="59"/>
      <c r="AQ39" s="59"/>
      <c r="AR39" s="59"/>
      <c r="AS39" s="59"/>
      <c r="AT39" s="59"/>
      <c r="AU39" s="59"/>
      <c r="AV39" s="58"/>
      <c r="AW39" s="58"/>
      <c r="AX39" s="58"/>
      <c r="AY39" s="58"/>
      <c r="AZ39" s="58"/>
      <c r="BA39" s="58"/>
      <c r="BB39" s="58"/>
      <c r="BC39" s="58"/>
      <c r="BD39" s="58"/>
      <c r="BE39" s="116">
        <f t="shared" si="1"/>
        <v>33</v>
      </c>
      <c r="BF39" s="14"/>
      <c r="BG39" s="57"/>
    </row>
    <row r="40" spans="1:59" ht="9" customHeight="1" x14ac:dyDescent="0.25">
      <c r="A40" s="209"/>
      <c r="B40" s="162"/>
      <c r="C40" s="201"/>
      <c r="D40" s="130" t="s">
        <v>21</v>
      </c>
      <c r="E40" s="87">
        <v>1</v>
      </c>
      <c r="F40" s="87">
        <v>0</v>
      </c>
      <c r="G40" s="87">
        <v>1</v>
      </c>
      <c r="H40" s="87">
        <v>0</v>
      </c>
      <c r="I40" s="87">
        <v>1</v>
      </c>
      <c r="J40" s="87">
        <v>0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1</v>
      </c>
      <c r="R40" s="87">
        <v>1</v>
      </c>
      <c r="S40" s="87">
        <v>1</v>
      </c>
      <c r="T40" s="87">
        <v>1</v>
      </c>
      <c r="U40" s="113">
        <f t="shared" si="2"/>
        <v>8</v>
      </c>
      <c r="V40" s="58"/>
      <c r="W40" s="58"/>
      <c r="X40" s="87">
        <v>0</v>
      </c>
      <c r="Y40" s="87">
        <v>1</v>
      </c>
      <c r="Z40" s="87">
        <v>1</v>
      </c>
      <c r="AA40" s="105">
        <v>1</v>
      </c>
      <c r="AB40" s="105">
        <v>1</v>
      </c>
      <c r="AC40" s="105">
        <v>1</v>
      </c>
      <c r="AD40" s="105">
        <v>0</v>
      </c>
      <c r="AE40" s="105">
        <v>1</v>
      </c>
      <c r="AF40" s="105">
        <v>1</v>
      </c>
      <c r="AG40" s="105">
        <v>0</v>
      </c>
      <c r="AH40" s="87">
        <v>1</v>
      </c>
      <c r="AI40" s="87">
        <v>0</v>
      </c>
      <c r="AJ40" s="87">
        <v>1</v>
      </c>
      <c r="AK40" s="87">
        <v>0</v>
      </c>
      <c r="AL40" s="87">
        <v>0</v>
      </c>
      <c r="AM40" s="87">
        <v>0</v>
      </c>
      <c r="AN40" s="87">
        <v>1</v>
      </c>
      <c r="AO40" s="113">
        <f t="shared" si="0"/>
        <v>10</v>
      </c>
      <c r="AP40" s="59"/>
      <c r="AQ40" s="59"/>
      <c r="AR40" s="59"/>
      <c r="AS40" s="59"/>
      <c r="AT40" s="59"/>
      <c r="AU40" s="59"/>
      <c r="AV40" s="58"/>
      <c r="AW40" s="58"/>
      <c r="AX40" s="58"/>
      <c r="AY40" s="58"/>
      <c r="AZ40" s="58"/>
      <c r="BA40" s="58"/>
      <c r="BB40" s="58"/>
      <c r="BC40" s="58"/>
      <c r="BD40" s="58"/>
      <c r="BE40" s="116">
        <f t="shared" si="1"/>
        <v>18</v>
      </c>
      <c r="BF40" s="14"/>
      <c r="BG40" s="57"/>
    </row>
    <row r="41" spans="1:59" ht="11.25" customHeight="1" x14ac:dyDescent="0.25">
      <c r="A41" s="209"/>
      <c r="B41" s="189" t="s">
        <v>61</v>
      </c>
      <c r="C41" s="190" t="s">
        <v>60</v>
      </c>
      <c r="D41" s="136" t="s">
        <v>20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113"/>
      <c r="V41" s="58"/>
      <c r="W41" s="58"/>
      <c r="X41" s="30"/>
      <c r="Y41" s="30"/>
      <c r="Z41" s="30"/>
      <c r="AA41" s="60"/>
      <c r="AB41" s="60"/>
      <c r="AC41" s="60"/>
      <c r="AD41" s="60"/>
      <c r="AE41" s="60"/>
      <c r="AF41" s="60"/>
      <c r="AG41" s="60"/>
      <c r="AH41" s="30"/>
      <c r="AI41" s="30"/>
      <c r="AJ41" s="30"/>
      <c r="AK41" s="30"/>
      <c r="AL41" s="30"/>
      <c r="AM41" s="30"/>
      <c r="AN41" s="30"/>
      <c r="AO41" s="113"/>
      <c r="AP41" s="59"/>
      <c r="AQ41" s="59"/>
      <c r="AR41" s="59"/>
      <c r="AS41" s="59"/>
      <c r="AT41" s="59"/>
      <c r="AU41" s="59"/>
      <c r="AV41" s="58"/>
      <c r="AW41" s="58"/>
      <c r="AX41" s="58"/>
      <c r="AY41" s="58"/>
      <c r="AZ41" s="58"/>
      <c r="BA41" s="58"/>
      <c r="BB41" s="58"/>
      <c r="BC41" s="58"/>
      <c r="BD41" s="58"/>
      <c r="BE41" s="116"/>
      <c r="BF41" s="14"/>
      <c r="BG41" s="57"/>
    </row>
    <row r="42" spans="1:59" ht="12.75" customHeight="1" x14ac:dyDescent="0.25">
      <c r="A42" s="209"/>
      <c r="B42" s="189"/>
      <c r="C42" s="191"/>
      <c r="D42" s="136" t="s">
        <v>21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113"/>
      <c r="V42" s="58"/>
      <c r="W42" s="58"/>
      <c r="X42" s="30"/>
      <c r="Y42" s="30"/>
      <c r="Z42" s="30"/>
      <c r="AA42" s="60"/>
      <c r="AB42" s="60"/>
      <c r="AC42" s="60"/>
      <c r="AD42" s="60"/>
      <c r="AE42" s="60"/>
      <c r="AF42" s="60"/>
      <c r="AG42" s="60"/>
      <c r="AH42" s="30"/>
      <c r="AI42" s="30"/>
      <c r="AJ42" s="30"/>
      <c r="AK42" s="30"/>
      <c r="AL42" s="30"/>
      <c r="AM42" s="30"/>
      <c r="AN42" s="30"/>
      <c r="AO42" s="113"/>
      <c r="AP42" s="59"/>
      <c r="AQ42" s="59"/>
      <c r="AR42" s="59"/>
      <c r="AS42" s="59"/>
      <c r="AT42" s="59"/>
      <c r="AU42" s="59"/>
      <c r="AV42" s="58"/>
      <c r="AW42" s="58"/>
      <c r="AX42" s="58"/>
      <c r="AY42" s="58"/>
      <c r="AZ42" s="58"/>
      <c r="BA42" s="58"/>
      <c r="BB42" s="58"/>
      <c r="BC42" s="58"/>
      <c r="BD42" s="58"/>
      <c r="BE42" s="116"/>
      <c r="BF42" s="14"/>
      <c r="BG42" s="57"/>
    </row>
    <row r="43" spans="1:59" ht="12.75" customHeight="1" x14ac:dyDescent="0.25">
      <c r="A43" s="209"/>
      <c r="B43" s="192" t="s">
        <v>63</v>
      </c>
      <c r="C43" s="194" t="s">
        <v>62</v>
      </c>
      <c r="D43" s="47" t="s">
        <v>20</v>
      </c>
      <c r="E43" s="107">
        <v>8</v>
      </c>
      <c r="F43" s="107">
        <v>8</v>
      </c>
      <c r="G43" s="107">
        <v>8</v>
      </c>
      <c r="H43" s="107">
        <v>8</v>
      </c>
      <c r="I43" s="107">
        <v>8</v>
      </c>
      <c r="J43" s="107">
        <v>8</v>
      </c>
      <c r="K43" s="107">
        <v>8</v>
      </c>
      <c r="L43" s="107">
        <v>8</v>
      </c>
      <c r="M43" s="107">
        <v>8</v>
      </c>
      <c r="N43" s="107">
        <v>8</v>
      </c>
      <c r="O43" s="107">
        <v>8</v>
      </c>
      <c r="P43" s="107">
        <v>8</v>
      </c>
      <c r="Q43" s="107">
        <v>8</v>
      </c>
      <c r="R43" s="107">
        <v>8</v>
      </c>
      <c r="S43" s="107">
        <v>8</v>
      </c>
      <c r="T43" s="107">
        <v>8</v>
      </c>
      <c r="U43" s="113">
        <f t="shared" si="2"/>
        <v>128</v>
      </c>
      <c r="V43" s="58"/>
      <c r="W43" s="58"/>
      <c r="X43" s="107">
        <v>18</v>
      </c>
      <c r="Y43" s="107">
        <v>16</v>
      </c>
      <c r="Z43" s="107">
        <v>18</v>
      </c>
      <c r="AA43" s="107">
        <v>16</v>
      </c>
      <c r="AB43" s="107">
        <v>18</v>
      </c>
      <c r="AC43" s="107">
        <v>16</v>
      </c>
      <c r="AD43" s="107">
        <v>18</v>
      </c>
      <c r="AE43" s="107">
        <v>16</v>
      </c>
      <c r="AF43" s="107">
        <v>18</v>
      </c>
      <c r="AG43" s="107">
        <v>16</v>
      </c>
      <c r="AH43" s="107">
        <v>18</v>
      </c>
      <c r="AI43" s="107">
        <v>16</v>
      </c>
      <c r="AJ43" s="107">
        <v>18</v>
      </c>
      <c r="AK43" s="107">
        <v>16</v>
      </c>
      <c r="AL43" s="107">
        <v>18</v>
      </c>
      <c r="AM43" s="107">
        <v>16</v>
      </c>
      <c r="AN43" s="107">
        <v>17</v>
      </c>
      <c r="AO43" s="113">
        <f t="shared" si="0"/>
        <v>289</v>
      </c>
      <c r="AP43" s="59"/>
      <c r="AQ43" s="59"/>
      <c r="AR43" s="59"/>
      <c r="AS43" s="59"/>
      <c r="AT43" s="59"/>
      <c r="AU43" s="59"/>
      <c r="AV43" s="58"/>
      <c r="AW43" s="58"/>
      <c r="AX43" s="58"/>
      <c r="AY43" s="58"/>
      <c r="AZ43" s="58"/>
      <c r="BA43" s="58"/>
      <c r="BB43" s="58"/>
      <c r="BC43" s="58"/>
      <c r="BD43" s="58"/>
      <c r="BE43" s="116">
        <f t="shared" si="1"/>
        <v>417</v>
      </c>
      <c r="BF43" s="14"/>
      <c r="BG43" s="57"/>
    </row>
    <row r="44" spans="1:59" ht="12.75" customHeight="1" x14ac:dyDescent="0.25">
      <c r="A44" s="209"/>
      <c r="B44" s="193"/>
      <c r="C44" s="195"/>
      <c r="D44" s="47" t="s">
        <v>21</v>
      </c>
      <c r="E44" s="87">
        <v>4</v>
      </c>
      <c r="F44" s="87">
        <v>4</v>
      </c>
      <c r="G44" s="87">
        <v>4</v>
      </c>
      <c r="H44" s="87">
        <v>4</v>
      </c>
      <c r="I44" s="87">
        <v>4</v>
      </c>
      <c r="J44" s="87">
        <v>4</v>
      </c>
      <c r="K44" s="87">
        <v>4</v>
      </c>
      <c r="L44" s="87">
        <v>4</v>
      </c>
      <c r="M44" s="87">
        <v>4</v>
      </c>
      <c r="N44" s="87">
        <v>4</v>
      </c>
      <c r="O44" s="87">
        <v>4</v>
      </c>
      <c r="P44" s="87">
        <v>4</v>
      </c>
      <c r="Q44" s="87">
        <v>3</v>
      </c>
      <c r="R44" s="87">
        <v>4</v>
      </c>
      <c r="S44" s="87">
        <v>3</v>
      </c>
      <c r="T44" s="87">
        <v>3</v>
      </c>
      <c r="U44" s="113">
        <f t="shared" si="2"/>
        <v>61</v>
      </c>
      <c r="V44" s="58"/>
      <c r="W44" s="58"/>
      <c r="X44" s="87">
        <v>8</v>
      </c>
      <c r="Y44" s="87">
        <v>8</v>
      </c>
      <c r="Z44" s="87">
        <v>8</v>
      </c>
      <c r="AA44" s="87">
        <v>8</v>
      </c>
      <c r="AB44" s="87">
        <v>8</v>
      </c>
      <c r="AC44" s="87">
        <v>8</v>
      </c>
      <c r="AD44" s="87">
        <v>9</v>
      </c>
      <c r="AE44" s="87">
        <v>8</v>
      </c>
      <c r="AF44" s="87">
        <v>8</v>
      </c>
      <c r="AG44" s="87">
        <v>9</v>
      </c>
      <c r="AH44" s="87">
        <v>8</v>
      </c>
      <c r="AI44" s="87">
        <v>9</v>
      </c>
      <c r="AJ44" s="87">
        <v>8</v>
      </c>
      <c r="AK44" s="87">
        <v>9</v>
      </c>
      <c r="AL44" s="87">
        <v>8</v>
      </c>
      <c r="AM44" s="87">
        <v>8</v>
      </c>
      <c r="AN44" s="87">
        <v>8</v>
      </c>
      <c r="AO44" s="113">
        <f t="shared" si="0"/>
        <v>140</v>
      </c>
      <c r="AP44" s="59"/>
      <c r="AQ44" s="59"/>
      <c r="AR44" s="59"/>
      <c r="AS44" s="59"/>
      <c r="AT44" s="59"/>
      <c r="AU44" s="59"/>
      <c r="AV44" s="58"/>
      <c r="AW44" s="58"/>
      <c r="AX44" s="58"/>
      <c r="AY44" s="58"/>
      <c r="AZ44" s="58"/>
      <c r="BA44" s="58"/>
      <c r="BB44" s="58"/>
      <c r="BC44" s="58"/>
      <c r="BD44" s="58"/>
      <c r="BE44" s="116">
        <f t="shared" si="1"/>
        <v>201</v>
      </c>
      <c r="BF44" s="14"/>
      <c r="BG44" s="57"/>
    </row>
    <row r="45" spans="1:59" ht="12.75" customHeight="1" x14ac:dyDescent="0.25">
      <c r="A45" s="209"/>
      <c r="B45" s="192" t="s">
        <v>65</v>
      </c>
      <c r="C45" s="194" t="s">
        <v>64</v>
      </c>
      <c r="D45" s="47" t="s">
        <v>20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113"/>
      <c r="V45" s="58"/>
      <c r="W45" s="58"/>
      <c r="X45" s="30"/>
      <c r="Y45" s="30"/>
      <c r="Z45" s="30"/>
      <c r="AA45" s="60"/>
      <c r="AB45" s="60"/>
      <c r="AC45" s="60"/>
      <c r="AD45" s="60"/>
      <c r="AE45" s="60"/>
      <c r="AF45" s="60"/>
      <c r="AG45" s="60"/>
      <c r="AH45" s="30"/>
      <c r="AI45" s="30"/>
      <c r="AJ45" s="30"/>
      <c r="AK45" s="30"/>
      <c r="AL45" s="30"/>
      <c r="AM45" s="30"/>
      <c r="AN45" s="30"/>
      <c r="AO45" s="113"/>
      <c r="AP45" s="59">
        <v>36</v>
      </c>
      <c r="AQ45" s="59"/>
      <c r="AR45" s="59"/>
      <c r="AS45" s="59"/>
      <c r="AT45" s="59"/>
      <c r="AU45" s="59"/>
      <c r="AV45" s="58"/>
      <c r="AW45" s="58"/>
      <c r="AX45" s="58"/>
      <c r="AY45" s="58"/>
      <c r="AZ45" s="58"/>
      <c r="BA45" s="58"/>
      <c r="BB45" s="58"/>
      <c r="BC45" s="58"/>
      <c r="BD45" s="58"/>
      <c r="BE45" s="116">
        <f>AP45</f>
        <v>36</v>
      </c>
      <c r="BF45" s="14"/>
      <c r="BG45" s="57"/>
    </row>
    <row r="46" spans="1:59" ht="12.75" customHeight="1" x14ac:dyDescent="0.25">
      <c r="A46" s="209"/>
      <c r="B46" s="193"/>
      <c r="C46" s="195"/>
      <c r="D46" s="47" t="s">
        <v>21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113"/>
      <c r="V46" s="58"/>
      <c r="W46" s="58"/>
      <c r="X46" s="30"/>
      <c r="Y46" s="30"/>
      <c r="Z46" s="30"/>
      <c r="AA46" s="60"/>
      <c r="AB46" s="60"/>
      <c r="AC46" s="60"/>
      <c r="AD46" s="60"/>
      <c r="AE46" s="60"/>
      <c r="AF46" s="60"/>
      <c r="AG46" s="60"/>
      <c r="AH46" s="30"/>
      <c r="AI46" s="30"/>
      <c r="AJ46" s="30"/>
      <c r="AK46" s="30"/>
      <c r="AL46" s="30"/>
      <c r="AM46" s="30"/>
      <c r="AN46" s="30"/>
      <c r="AO46" s="113"/>
      <c r="AP46" s="59"/>
      <c r="AQ46" s="59"/>
      <c r="AR46" s="59"/>
      <c r="AS46" s="59"/>
      <c r="AT46" s="59"/>
      <c r="AU46" s="59"/>
      <c r="AV46" s="58"/>
      <c r="AW46" s="58"/>
      <c r="AX46" s="58"/>
      <c r="AY46" s="58"/>
      <c r="AZ46" s="58"/>
      <c r="BA46" s="58"/>
      <c r="BB46" s="58"/>
      <c r="BC46" s="58"/>
      <c r="BD46" s="58"/>
      <c r="BE46" s="116"/>
      <c r="BF46" s="14"/>
      <c r="BG46" s="57"/>
    </row>
    <row r="47" spans="1:59" ht="28.15" customHeight="1" x14ac:dyDescent="0.25">
      <c r="A47" s="209"/>
      <c r="B47" s="189" t="s">
        <v>67</v>
      </c>
      <c r="C47" s="196" t="s">
        <v>66</v>
      </c>
      <c r="D47" s="136" t="s">
        <v>20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113"/>
      <c r="V47" s="58"/>
      <c r="W47" s="58"/>
      <c r="X47" s="30"/>
      <c r="Y47" s="30"/>
      <c r="Z47" s="30"/>
      <c r="AA47" s="60"/>
      <c r="AB47" s="60"/>
      <c r="AC47" s="60"/>
      <c r="AD47" s="60"/>
      <c r="AE47" s="60"/>
      <c r="AF47" s="60"/>
      <c r="AG47" s="60"/>
      <c r="AH47" s="30"/>
      <c r="AI47" s="30"/>
      <c r="AJ47" s="30"/>
      <c r="AK47" s="30"/>
      <c r="AL47" s="30"/>
      <c r="AM47" s="30"/>
      <c r="AN47" s="30"/>
      <c r="AO47" s="113"/>
      <c r="AP47" s="59"/>
      <c r="AQ47" s="59"/>
      <c r="AR47" s="59"/>
      <c r="AS47" s="59"/>
      <c r="AT47" s="59"/>
      <c r="AU47" s="59"/>
      <c r="AV47" s="58"/>
      <c r="AW47" s="58"/>
      <c r="AX47" s="58"/>
      <c r="AY47" s="58"/>
      <c r="AZ47" s="58"/>
      <c r="BA47" s="58"/>
      <c r="BB47" s="58"/>
      <c r="BC47" s="58"/>
      <c r="BD47" s="58"/>
      <c r="BE47" s="116"/>
      <c r="BF47" s="14"/>
      <c r="BG47" s="57"/>
    </row>
    <row r="48" spans="1:59" ht="18" customHeight="1" x14ac:dyDescent="0.25">
      <c r="A48" s="209"/>
      <c r="B48" s="189"/>
      <c r="C48" s="196"/>
      <c r="D48" s="136" t="s">
        <v>21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13"/>
      <c r="V48" s="58"/>
      <c r="W48" s="58"/>
      <c r="X48" s="30"/>
      <c r="Y48" s="30"/>
      <c r="Z48" s="30"/>
      <c r="AA48" s="60"/>
      <c r="AB48" s="60"/>
      <c r="AC48" s="60"/>
      <c r="AD48" s="60"/>
      <c r="AE48" s="60"/>
      <c r="AF48" s="60"/>
      <c r="AG48" s="60"/>
      <c r="AH48" s="30"/>
      <c r="AI48" s="30"/>
      <c r="AJ48" s="30"/>
      <c r="AK48" s="30"/>
      <c r="AL48" s="30"/>
      <c r="AM48" s="30"/>
      <c r="AN48" s="30"/>
      <c r="AO48" s="113"/>
      <c r="AP48" s="59"/>
      <c r="AQ48" s="59"/>
      <c r="AR48" s="59"/>
      <c r="AS48" s="59"/>
      <c r="AT48" s="59"/>
      <c r="AU48" s="59"/>
      <c r="AV48" s="58"/>
      <c r="AW48" s="58"/>
      <c r="AX48" s="58"/>
      <c r="AY48" s="58"/>
      <c r="AZ48" s="58"/>
      <c r="BA48" s="58"/>
      <c r="BB48" s="58"/>
      <c r="BC48" s="58"/>
      <c r="BD48" s="58"/>
      <c r="BE48" s="116"/>
      <c r="BF48" s="14"/>
      <c r="BG48" s="57"/>
    </row>
    <row r="49" spans="1:59" ht="20.45" customHeight="1" x14ac:dyDescent="0.25">
      <c r="A49" s="209"/>
      <c r="B49" s="197" t="s">
        <v>69</v>
      </c>
      <c r="C49" s="198" t="s">
        <v>68</v>
      </c>
      <c r="D49" s="132" t="s">
        <v>20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113"/>
      <c r="V49" s="58"/>
      <c r="W49" s="58"/>
      <c r="X49" s="107">
        <v>2</v>
      </c>
      <c r="Y49" s="107">
        <v>2</v>
      </c>
      <c r="Z49" s="107">
        <v>2</v>
      </c>
      <c r="AA49" s="107">
        <v>2</v>
      </c>
      <c r="AB49" s="107">
        <v>2</v>
      </c>
      <c r="AC49" s="107">
        <v>2</v>
      </c>
      <c r="AD49" s="107">
        <v>2</v>
      </c>
      <c r="AE49" s="107">
        <v>2</v>
      </c>
      <c r="AF49" s="107">
        <v>2</v>
      </c>
      <c r="AG49" s="107">
        <v>2</v>
      </c>
      <c r="AH49" s="107">
        <v>2</v>
      </c>
      <c r="AI49" s="107">
        <v>2</v>
      </c>
      <c r="AJ49" s="107">
        <v>2</v>
      </c>
      <c r="AK49" s="107">
        <v>2</v>
      </c>
      <c r="AL49" s="107">
        <v>2</v>
      </c>
      <c r="AM49" s="107">
        <v>2</v>
      </c>
      <c r="AN49" s="107">
        <v>2</v>
      </c>
      <c r="AO49" s="113">
        <f t="shared" si="0"/>
        <v>34</v>
      </c>
      <c r="AP49" s="59"/>
      <c r="AQ49" s="59"/>
      <c r="AR49" s="59"/>
      <c r="AS49" s="59"/>
      <c r="AT49" s="59"/>
      <c r="AU49" s="59"/>
      <c r="AV49" s="58"/>
      <c r="AW49" s="58"/>
      <c r="AX49" s="58"/>
      <c r="AY49" s="58"/>
      <c r="AZ49" s="58"/>
      <c r="BA49" s="58"/>
      <c r="BB49" s="58"/>
      <c r="BC49" s="58"/>
      <c r="BD49" s="58"/>
      <c r="BE49" s="116">
        <f t="shared" si="1"/>
        <v>34</v>
      </c>
      <c r="BF49" s="14"/>
      <c r="BG49" s="57"/>
    </row>
    <row r="50" spans="1:59" ht="15.75" customHeight="1" x14ac:dyDescent="0.25">
      <c r="A50" s="209"/>
      <c r="B50" s="197"/>
      <c r="C50" s="199"/>
      <c r="D50" s="132" t="s">
        <v>21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113"/>
      <c r="V50" s="58"/>
      <c r="W50" s="58"/>
      <c r="X50" s="87">
        <v>1</v>
      </c>
      <c r="Y50" s="87">
        <v>1</v>
      </c>
      <c r="Z50" s="87">
        <v>1</v>
      </c>
      <c r="AA50" s="87">
        <v>1</v>
      </c>
      <c r="AB50" s="87">
        <v>1</v>
      </c>
      <c r="AC50" s="87">
        <v>1</v>
      </c>
      <c r="AD50" s="87">
        <v>1</v>
      </c>
      <c r="AE50" s="87">
        <v>1</v>
      </c>
      <c r="AF50" s="87">
        <v>1</v>
      </c>
      <c r="AG50" s="87">
        <v>1</v>
      </c>
      <c r="AH50" s="87">
        <v>1</v>
      </c>
      <c r="AI50" s="87">
        <v>1</v>
      </c>
      <c r="AJ50" s="87">
        <v>1</v>
      </c>
      <c r="AK50" s="87">
        <v>1</v>
      </c>
      <c r="AL50" s="87">
        <v>1</v>
      </c>
      <c r="AM50" s="87">
        <v>2</v>
      </c>
      <c r="AN50" s="87">
        <v>1</v>
      </c>
      <c r="AO50" s="113">
        <f t="shared" si="0"/>
        <v>18</v>
      </c>
      <c r="AP50" s="59"/>
      <c r="AQ50" s="59"/>
      <c r="AR50" s="59"/>
      <c r="AS50" s="59"/>
      <c r="AT50" s="59"/>
      <c r="AU50" s="59"/>
      <c r="AV50" s="58"/>
      <c r="AW50" s="58"/>
      <c r="AX50" s="58"/>
      <c r="AY50" s="58"/>
      <c r="AZ50" s="58"/>
      <c r="BA50" s="58"/>
      <c r="BB50" s="58"/>
      <c r="BC50" s="58"/>
      <c r="BD50" s="58"/>
      <c r="BE50" s="116">
        <f t="shared" si="1"/>
        <v>18</v>
      </c>
      <c r="BF50" s="14"/>
      <c r="BG50" s="57"/>
    </row>
    <row r="51" spans="1:59" ht="14.45" customHeight="1" x14ac:dyDescent="0.25">
      <c r="A51" s="209"/>
      <c r="B51" s="181" t="s">
        <v>107</v>
      </c>
      <c r="C51" s="182" t="s">
        <v>108</v>
      </c>
      <c r="D51" s="130" t="s">
        <v>20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113"/>
      <c r="V51" s="58"/>
      <c r="W51" s="58"/>
      <c r="X51" s="107">
        <v>2</v>
      </c>
      <c r="Y51" s="107">
        <v>2</v>
      </c>
      <c r="Z51" s="107">
        <v>2</v>
      </c>
      <c r="AA51" s="107">
        <v>2</v>
      </c>
      <c r="AB51" s="107">
        <v>2</v>
      </c>
      <c r="AC51" s="107">
        <v>2</v>
      </c>
      <c r="AD51" s="107">
        <v>2</v>
      </c>
      <c r="AE51" s="107">
        <v>2</v>
      </c>
      <c r="AF51" s="107">
        <v>2</v>
      </c>
      <c r="AG51" s="107">
        <v>2</v>
      </c>
      <c r="AH51" s="107">
        <v>2</v>
      </c>
      <c r="AI51" s="107">
        <v>2</v>
      </c>
      <c r="AJ51" s="107">
        <v>2</v>
      </c>
      <c r="AK51" s="107">
        <v>2</v>
      </c>
      <c r="AL51" s="107">
        <v>2</v>
      </c>
      <c r="AM51" s="107">
        <v>2</v>
      </c>
      <c r="AN51" s="107">
        <v>2</v>
      </c>
      <c r="AO51" s="113">
        <f t="shared" si="0"/>
        <v>34</v>
      </c>
      <c r="AP51" s="59"/>
      <c r="AQ51" s="59"/>
      <c r="AR51" s="59"/>
      <c r="AS51" s="59"/>
      <c r="AT51" s="59"/>
      <c r="AU51" s="59"/>
      <c r="AV51" s="58"/>
      <c r="AW51" s="58"/>
      <c r="AX51" s="58"/>
      <c r="AY51" s="58"/>
      <c r="AZ51" s="58"/>
      <c r="BA51" s="58"/>
      <c r="BB51" s="58"/>
      <c r="BC51" s="58"/>
      <c r="BD51" s="58"/>
      <c r="BE51" s="116">
        <f t="shared" si="1"/>
        <v>34</v>
      </c>
      <c r="BF51" s="14"/>
      <c r="BG51" s="57"/>
    </row>
    <row r="52" spans="1:59" ht="12.6" customHeight="1" x14ac:dyDescent="0.25">
      <c r="A52" s="209"/>
      <c r="B52" s="181"/>
      <c r="C52" s="182"/>
      <c r="D52" s="130" t="s">
        <v>21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113"/>
      <c r="V52" s="58"/>
      <c r="W52" s="58"/>
      <c r="X52" s="87">
        <v>1</v>
      </c>
      <c r="Y52" s="87">
        <v>1</v>
      </c>
      <c r="Z52" s="87">
        <v>1</v>
      </c>
      <c r="AA52" s="87">
        <v>2</v>
      </c>
      <c r="AB52" s="87">
        <v>1</v>
      </c>
      <c r="AC52" s="87">
        <v>1</v>
      </c>
      <c r="AD52" s="87">
        <v>1</v>
      </c>
      <c r="AE52" s="87">
        <v>1</v>
      </c>
      <c r="AF52" s="87">
        <v>1</v>
      </c>
      <c r="AG52" s="87">
        <v>1</v>
      </c>
      <c r="AH52" s="87">
        <v>1</v>
      </c>
      <c r="AI52" s="87">
        <v>1</v>
      </c>
      <c r="AJ52" s="87">
        <v>1</v>
      </c>
      <c r="AK52" s="87">
        <v>1</v>
      </c>
      <c r="AL52" s="87">
        <v>1</v>
      </c>
      <c r="AM52" s="87">
        <v>1</v>
      </c>
      <c r="AN52" s="87">
        <v>1</v>
      </c>
      <c r="AO52" s="113">
        <f t="shared" si="0"/>
        <v>18</v>
      </c>
      <c r="AP52" s="59"/>
      <c r="AQ52" s="59"/>
      <c r="AR52" s="59"/>
      <c r="AS52" s="59"/>
      <c r="AT52" s="59"/>
      <c r="AU52" s="59"/>
      <c r="AV52" s="58"/>
      <c r="AW52" s="58"/>
      <c r="AX52" s="58"/>
      <c r="AY52" s="58"/>
      <c r="AZ52" s="58"/>
      <c r="BA52" s="58"/>
      <c r="BB52" s="58"/>
      <c r="BC52" s="58"/>
      <c r="BD52" s="58"/>
      <c r="BE52" s="116">
        <f t="shared" si="1"/>
        <v>18</v>
      </c>
      <c r="BF52" s="14"/>
      <c r="BG52" s="57"/>
    </row>
    <row r="53" spans="1:59" ht="12.6" customHeight="1" x14ac:dyDescent="0.25">
      <c r="A53" s="209"/>
      <c r="B53" s="161" t="s">
        <v>133</v>
      </c>
      <c r="C53" s="163" t="s">
        <v>64</v>
      </c>
      <c r="D53" s="161" t="s">
        <v>20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113"/>
      <c r="V53" s="58"/>
      <c r="W53" s="58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113"/>
      <c r="AP53" s="59"/>
      <c r="AQ53" s="59">
        <v>36</v>
      </c>
      <c r="AR53" s="59">
        <v>36</v>
      </c>
      <c r="AS53" s="59">
        <v>36</v>
      </c>
      <c r="AT53" s="59">
        <v>36</v>
      </c>
      <c r="AU53" s="59">
        <v>36</v>
      </c>
      <c r="AV53" s="58"/>
      <c r="AW53" s="58"/>
      <c r="AX53" s="58"/>
      <c r="AY53" s="58"/>
      <c r="AZ53" s="58"/>
      <c r="BA53" s="58"/>
      <c r="BB53" s="58"/>
      <c r="BC53" s="58"/>
      <c r="BD53" s="58"/>
      <c r="BE53" s="116">
        <f>AQ53+AR53+AS53+AT53+AU53</f>
        <v>180</v>
      </c>
      <c r="BF53" s="14"/>
      <c r="BG53" s="57"/>
    </row>
    <row r="54" spans="1:59" ht="9.75" customHeight="1" x14ac:dyDescent="0.25">
      <c r="A54" s="209"/>
      <c r="B54" s="162"/>
      <c r="C54" s="164"/>
      <c r="D54" s="16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13"/>
      <c r="V54" s="58"/>
      <c r="W54" s="58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113"/>
      <c r="AP54" s="59"/>
      <c r="AQ54" s="59"/>
      <c r="AR54" s="59"/>
      <c r="AS54" s="59"/>
      <c r="AT54" s="59"/>
      <c r="AU54" s="59"/>
      <c r="AV54" s="58"/>
      <c r="AW54" s="58"/>
      <c r="AX54" s="58"/>
      <c r="AY54" s="58"/>
      <c r="AZ54" s="58"/>
      <c r="BA54" s="58"/>
      <c r="BB54" s="58"/>
      <c r="BC54" s="58"/>
      <c r="BD54" s="58"/>
      <c r="BE54" s="116"/>
      <c r="BF54" s="14"/>
      <c r="BG54" s="57"/>
    </row>
    <row r="55" spans="1:59" ht="12" customHeight="1" x14ac:dyDescent="0.25">
      <c r="A55" s="209"/>
      <c r="B55" s="161" t="s">
        <v>31</v>
      </c>
      <c r="C55" s="163"/>
      <c r="D55" s="130" t="s">
        <v>20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113"/>
      <c r="V55" s="58"/>
      <c r="W55" s="58"/>
      <c r="X55" s="14"/>
      <c r="Y55" s="14"/>
      <c r="Z55" s="14"/>
      <c r="AA55" s="56"/>
      <c r="AB55" s="56"/>
      <c r="AC55" s="56"/>
      <c r="AD55" s="56"/>
      <c r="AE55" s="56"/>
      <c r="AF55" s="56"/>
      <c r="AG55" s="56"/>
      <c r="AH55" s="14"/>
      <c r="AI55" s="14"/>
      <c r="AJ55" s="14"/>
      <c r="AK55" s="14"/>
      <c r="AL55" s="14"/>
      <c r="AM55" s="14"/>
      <c r="AN55" s="14"/>
      <c r="AO55" s="113"/>
      <c r="AP55" s="59"/>
      <c r="AQ55" s="59"/>
      <c r="AR55" s="59"/>
      <c r="AS55" s="59"/>
      <c r="AT55" s="59"/>
      <c r="AU55" s="59"/>
      <c r="AV55" s="58"/>
      <c r="AW55" s="58"/>
      <c r="AX55" s="58"/>
      <c r="AY55" s="58"/>
      <c r="AZ55" s="58"/>
      <c r="BA55" s="58"/>
      <c r="BB55" s="58"/>
      <c r="BC55" s="58"/>
      <c r="BD55" s="58"/>
      <c r="BE55" s="116"/>
      <c r="BF55" s="14"/>
      <c r="BG55" s="57"/>
    </row>
    <row r="56" spans="1:59" ht="11.45" customHeight="1" x14ac:dyDescent="0.25">
      <c r="A56" s="209"/>
      <c r="B56" s="162"/>
      <c r="C56" s="164"/>
      <c r="D56" s="130" t="s">
        <v>21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113"/>
      <c r="V56" s="58"/>
      <c r="W56" s="58"/>
      <c r="X56" s="14"/>
      <c r="Y56" s="14"/>
      <c r="Z56" s="14"/>
      <c r="AA56" s="56"/>
      <c r="AB56" s="56"/>
      <c r="AC56" s="56"/>
      <c r="AD56" s="56"/>
      <c r="AE56" s="56"/>
      <c r="AF56" s="56"/>
      <c r="AG56" s="56"/>
      <c r="AH56" s="14"/>
      <c r="AI56" s="14"/>
      <c r="AJ56" s="14"/>
      <c r="AK56" s="14"/>
      <c r="AL56" s="14"/>
      <c r="AM56" s="14"/>
      <c r="AN56" s="14"/>
      <c r="AO56" s="113"/>
      <c r="AP56" s="59"/>
      <c r="AQ56" s="59"/>
      <c r="AR56" s="59"/>
      <c r="AS56" s="59"/>
      <c r="AT56" s="59"/>
      <c r="AU56" s="59"/>
      <c r="AV56" s="58"/>
      <c r="AW56" s="58"/>
      <c r="AX56" s="58"/>
      <c r="AY56" s="58"/>
      <c r="AZ56" s="58"/>
      <c r="BA56" s="58"/>
      <c r="BB56" s="58"/>
      <c r="BC56" s="58"/>
      <c r="BD56" s="58"/>
      <c r="BE56" s="116"/>
      <c r="BF56" s="14"/>
      <c r="BG56" s="57"/>
    </row>
    <row r="57" spans="1:59" ht="15.6" customHeight="1" x14ac:dyDescent="0.25">
      <c r="A57" s="209"/>
      <c r="B57" s="130" t="s">
        <v>109</v>
      </c>
      <c r="C57" s="131" t="s">
        <v>79</v>
      </c>
      <c r="D57" s="130" t="s">
        <v>20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113"/>
      <c r="V57" s="58"/>
      <c r="W57" s="58"/>
      <c r="X57" s="30"/>
      <c r="Y57" s="30"/>
      <c r="Z57" s="30"/>
      <c r="AA57" s="60"/>
      <c r="AB57" s="60"/>
      <c r="AC57" s="60"/>
      <c r="AD57" s="60"/>
      <c r="AE57" s="60"/>
      <c r="AF57" s="60"/>
      <c r="AG57" s="60"/>
      <c r="AH57" s="30"/>
      <c r="AI57" s="30"/>
      <c r="AJ57" s="30"/>
      <c r="AK57" s="30"/>
      <c r="AL57" s="30"/>
      <c r="AM57" s="30"/>
      <c r="AN57" s="30"/>
      <c r="AO57" s="113"/>
      <c r="AP57" s="59"/>
      <c r="AQ57" s="59"/>
      <c r="AR57" s="59"/>
      <c r="AS57" s="59"/>
      <c r="AT57" s="59"/>
      <c r="AU57" s="59"/>
      <c r="AV57" s="58"/>
      <c r="AW57" s="58"/>
      <c r="AX57" s="58"/>
      <c r="AY57" s="58"/>
      <c r="AZ57" s="58"/>
      <c r="BA57" s="58"/>
      <c r="BB57" s="58"/>
      <c r="BC57" s="58"/>
      <c r="BD57" s="58"/>
      <c r="BE57" s="116"/>
      <c r="BF57" s="31"/>
      <c r="BG57" s="57"/>
    </row>
    <row r="58" spans="1:59" ht="14.25" customHeight="1" x14ac:dyDescent="0.25">
      <c r="A58" s="209"/>
      <c r="B58" s="189" t="s">
        <v>34</v>
      </c>
      <c r="C58" s="190" t="s">
        <v>119</v>
      </c>
      <c r="D58" s="136" t="s">
        <v>20</v>
      </c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113"/>
      <c r="V58" s="58"/>
      <c r="W58" s="58"/>
      <c r="X58" s="85"/>
      <c r="Y58" s="30"/>
      <c r="Z58" s="30"/>
      <c r="AA58" s="60"/>
      <c r="AB58" s="60"/>
      <c r="AC58" s="106"/>
      <c r="AD58" s="106"/>
      <c r="AE58" s="106"/>
      <c r="AF58" s="106"/>
      <c r="AG58" s="106"/>
      <c r="AH58" s="30"/>
      <c r="AI58" s="30"/>
      <c r="AJ58" s="30"/>
      <c r="AK58" s="30"/>
      <c r="AL58" s="30"/>
      <c r="AM58" s="30"/>
      <c r="AN58" s="30"/>
      <c r="AO58" s="113"/>
      <c r="AP58" s="59"/>
      <c r="AQ58" s="59"/>
      <c r="AR58" s="59"/>
      <c r="AS58" s="59"/>
      <c r="AT58" s="59"/>
      <c r="AU58" s="59"/>
      <c r="AV58" s="58"/>
      <c r="AW58" s="58"/>
      <c r="AX58" s="58"/>
      <c r="AY58" s="58"/>
      <c r="AZ58" s="58"/>
      <c r="BA58" s="58"/>
      <c r="BB58" s="58"/>
      <c r="BC58" s="58"/>
      <c r="BD58" s="58"/>
      <c r="BE58" s="116"/>
      <c r="BF58" s="32"/>
      <c r="BG58" s="57"/>
    </row>
    <row r="59" spans="1:59" ht="15" customHeight="1" x14ac:dyDescent="0.25">
      <c r="A59" s="209"/>
      <c r="B59" s="189"/>
      <c r="C59" s="191"/>
      <c r="D59" s="136" t="s">
        <v>21</v>
      </c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113"/>
      <c r="V59" s="58"/>
      <c r="W59" s="58"/>
      <c r="X59" s="30"/>
      <c r="Y59" s="30"/>
      <c r="Z59" s="30"/>
      <c r="AA59" s="60"/>
      <c r="AB59" s="60"/>
      <c r="AC59" s="60"/>
      <c r="AD59" s="60"/>
      <c r="AE59" s="60"/>
      <c r="AF59" s="60"/>
      <c r="AG59" s="60"/>
      <c r="AH59" s="30"/>
      <c r="AI59" s="30"/>
      <c r="AJ59" s="30"/>
      <c r="AK59" s="30"/>
      <c r="AL59" s="30"/>
      <c r="AM59" s="30"/>
      <c r="AN59" s="30"/>
      <c r="AO59" s="113"/>
      <c r="AP59" s="59"/>
      <c r="AQ59" s="59"/>
      <c r="AR59" s="59"/>
      <c r="AS59" s="59"/>
      <c r="AT59" s="59"/>
      <c r="AU59" s="59"/>
      <c r="AV59" s="58"/>
      <c r="AW59" s="58"/>
      <c r="AX59" s="58"/>
      <c r="AY59" s="58"/>
      <c r="AZ59" s="58"/>
      <c r="BA59" s="58"/>
      <c r="BB59" s="58"/>
      <c r="BC59" s="58"/>
      <c r="BD59" s="58"/>
      <c r="BE59" s="116"/>
      <c r="BF59" s="32"/>
      <c r="BG59" s="57"/>
    </row>
    <row r="60" spans="1:59" ht="17.25" customHeight="1" x14ac:dyDescent="0.25">
      <c r="A60" s="209"/>
      <c r="B60" s="188" t="s">
        <v>37</v>
      </c>
      <c r="C60" s="188"/>
      <c r="D60" s="188"/>
      <c r="E60" s="16">
        <f>E15+E17+E19+E21+E25+E27+E31+E33+E35+E37+E39+E43+E49+E51</f>
        <v>36</v>
      </c>
      <c r="F60" s="16">
        <f t="shared" ref="F60:AO61" si="3">F15+F17+F19+F21+F25+F27+F31+F33+F35+F37+F39+F43+F49+F51</f>
        <v>36</v>
      </c>
      <c r="G60" s="16">
        <f t="shared" si="3"/>
        <v>36</v>
      </c>
      <c r="H60" s="16">
        <f t="shared" si="3"/>
        <v>36</v>
      </c>
      <c r="I60" s="16">
        <f t="shared" si="3"/>
        <v>36</v>
      </c>
      <c r="J60" s="16">
        <f t="shared" si="3"/>
        <v>36</v>
      </c>
      <c r="K60" s="16">
        <f t="shared" si="3"/>
        <v>36</v>
      </c>
      <c r="L60" s="16">
        <f t="shared" si="3"/>
        <v>36</v>
      </c>
      <c r="M60" s="16">
        <f t="shared" si="3"/>
        <v>36</v>
      </c>
      <c r="N60" s="16">
        <f t="shared" si="3"/>
        <v>36</v>
      </c>
      <c r="O60" s="16">
        <f t="shared" si="3"/>
        <v>36</v>
      </c>
      <c r="P60" s="16">
        <f t="shared" si="3"/>
        <v>36</v>
      </c>
      <c r="Q60" s="16">
        <f t="shared" si="3"/>
        <v>36</v>
      </c>
      <c r="R60" s="16">
        <f t="shared" si="3"/>
        <v>36</v>
      </c>
      <c r="S60" s="16">
        <f t="shared" si="3"/>
        <v>36</v>
      </c>
      <c r="T60" s="16">
        <f t="shared" si="3"/>
        <v>36</v>
      </c>
      <c r="U60" s="145">
        <f t="shared" si="3"/>
        <v>576</v>
      </c>
      <c r="V60" s="83"/>
      <c r="W60" s="83"/>
      <c r="X60" s="16">
        <f t="shared" si="3"/>
        <v>36</v>
      </c>
      <c r="Y60" s="16">
        <f t="shared" si="3"/>
        <v>36</v>
      </c>
      <c r="Z60" s="16">
        <f t="shared" si="3"/>
        <v>36</v>
      </c>
      <c r="AA60" s="16">
        <f t="shared" si="3"/>
        <v>36</v>
      </c>
      <c r="AB60" s="16">
        <f t="shared" si="3"/>
        <v>36</v>
      </c>
      <c r="AC60" s="16">
        <f t="shared" si="3"/>
        <v>36</v>
      </c>
      <c r="AD60" s="16">
        <f t="shared" si="3"/>
        <v>36</v>
      </c>
      <c r="AE60" s="16">
        <f t="shared" si="3"/>
        <v>36</v>
      </c>
      <c r="AF60" s="16">
        <f t="shared" si="3"/>
        <v>36</v>
      </c>
      <c r="AG60" s="16">
        <f t="shared" si="3"/>
        <v>36</v>
      </c>
      <c r="AH60" s="16">
        <f t="shared" si="3"/>
        <v>36</v>
      </c>
      <c r="AI60" s="16">
        <f t="shared" si="3"/>
        <v>36</v>
      </c>
      <c r="AJ60" s="16">
        <f t="shared" si="3"/>
        <v>36</v>
      </c>
      <c r="AK60" s="16">
        <f t="shared" si="3"/>
        <v>36</v>
      </c>
      <c r="AL60" s="16">
        <f t="shared" si="3"/>
        <v>36</v>
      </c>
      <c r="AM60" s="16">
        <f t="shared" si="3"/>
        <v>36</v>
      </c>
      <c r="AN60" s="16">
        <f t="shared" si="3"/>
        <v>36</v>
      </c>
      <c r="AO60" s="145">
        <f t="shared" si="3"/>
        <v>612</v>
      </c>
      <c r="AP60" s="84"/>
      <c r="AQ60" s="84"/>
      <c r="AR60" s="84"/>
      <c r="AS60" s="84"/>
      <c r="AT60" s="84"/>
      <c r="AU60" s="84"/>
      <c r="AV60" s="83"/>
      <c r="AW60" s="83"/>
      <c r="AX60" s="83"/>
      <c r="AY60" s="83"/>
      <c r="AZ60" s="83"/>
      <c r="BA60" s="83"/>
      <c r="BB60" s="83"/>
      <c r="BC60" s="83"/>
      <c r="BD60" s="83"/>
      <c r="BE60" s="117">
        <f>U60+AO60</f>
        <v>1188</v>
      </c>
      <c r="BF60" s="16"/>
      <c r="BG60" s="57"/>
    </row>
    <row r="61" spans="1:59" ht="14.25" customHeight="1" x14ac:dyDescent="0.25">
      <c r="A61" s="209"/>
      <c r="B61" s="158" t="s">
        <v>35</v>
      </c>
      <c r="C61" s="158"/>
      <c r="D61" s="158"/>
      <c r="E61" s="16">
        <f>E16+E18+E20+E22+E26+E28+E32+E34+E36+E38+E40+E44+E50+E52</f>
        <v>18</v>
      </c>
      <c r="F61" s="30">
        <f t="shared" si="3"/>
        <v>18</v>
      </c>
      <c r="G61" s="30">
        <f t="shared" si="3"/>
        <v>18</v>
      </c>
      <c r="H61" s="30">
        <f t="shared" si="3"/>
        <v>18</v>
      </c>
      <c r="I61" s="30">
        <f t="shared" si="3"/>
        <v>18</v>
      </c>
      <c r="J61" s="30">
        <f t="shared" si="3"/>
        <v>18</v>
      </c>
      <c r="K61" s="30">
        <f t="shared" si="3"/>
        <v>18</v>
      </c>
      <c r="L61" s="30">
        <f t="shared" si="3"/>
        <v>18</v>
      </c>
      <c r="M61" s="30">
        <f t="shared" si="3"/>
        <v>18</v>
      </c>
      <c r="N61" s="30">
        <f t="shared" si="3"/>
        <v>18</v>
      </c>
      <c r="O61" s="30">
        <f t="shared" si="3"/>
        <v>18</v>
      </c>
      <c r="P61" s="30">
        <f t="shared" si="3"/>
        <v>18</v>
      </c>
      <c r="Q61" s="30">
        <f t="shared" si="3"/>
        <v>18</v>
      </c>
      <c r="R61" s="30">
        <f t="shared" si="3"/>
        <v>18</v>
      </c>
      <c r="S61" s="30">
        <f t="shared" si="3"/>
        <v>18</v>
      </c>
      <c r="T61" s="30">
        <f t="shared" si="3"/>
        <v>18</v>
      </c>
      <c r="U61" s="113">
        <f t="shared" ref="U61:U62" si="4">SUM(E61:T61)</f>
        <v>288</v>
      </c>
      <c r="V61" s="58"/>
      <c r="W61" s="58"/>
      <c r="X61" s="30">
        <f t="shared" si="3"/>
        <v>18</v>
      </c>
      <c r="Y61" s="30">
        <f t="shared" si="3"/>
        <v>18</v>
      </c>
      <c r="Z61" s="30">
        <f t="shared" si="3"/>
        <v>18</v>
      </c>
      <c r="AA61" s="60">
        <f t="shared" si="3"/>
        <v>18</v>
      </c>
      <c r="AB61" s="54">
        <f t="shared" si="3"/>
        <v>18</v>
      </c>
      <c r="AC61" s="54">
        <f t="shared" si="3"/>
        <v>18</v>
      </c>
      <c r="AD61" s="60">
        <f t="shared" si="3"/>
        <v>18</v>
      </c>
      <c r="AE61" s="60">
        <f t="shared" si="3"/>
        <v>18</v>
      </c>
      <c r="AF61" s="60">
        <f t="shared" si="3"/>
        <v>18</v>
      </c>
      <c r="AG61" s="60">
        <f t="shared" si="3"/>
        <v>18</v>
      </c>
      <c r="AH61" s="30">
        <f t="shared" si="3"/>
        <v>18</v>
      </c>
      <c r="AI61" s="30">
        <f t="shared" si="3"/>
        <v>18</v>
      </c>
      <c r="AJ61" s="30">
        <f t="shared" si="3"/>
        <v>18</v>
      </c>
      <c r="AK61" s="30">
        <f t="shared" si="3"/>
        <v>18</v>
      </c>
      <c r="AL61" s="30">
        <f t="shared" si="3"/>
        <v>18</v>
      </c>
      <c r="AM61" s="30">
        <f t="shared" si="3"/>
        <v>18</v>
      </c>
      <c r="AN61" s="30">
        <f t="shared" si="3"/>
        <v>18</v>
      </c>
      <c r="AO61" s="113">
        <f t="shared" ref="AO61:AO62" si="5">SUM(X61:AN61)</f>
        <v>306</v>
      </c>
      <c r="AP61" s="59"/>
      <c r="AQ61" s="59"/>
      <c r="AR61" s="59"/>
      <c r="AS61" s="59"/>
      <c r="AT61" s="59"/>
      <c r="AU61" s="59"/>
      <c r="AV61" s="58"/>
      <c r="AW61" s="58"/>
      <c r="AX61" s="58"/>
      <c r="AY61" s="58"/>
      <c r="AZ61" s="58"/>
      <c r="BA61" s="58"/>
      <c r="BB61" s="58"/>
      <c r="BC61" s="58"/>
      <c r="BD61" s="58"/>
      <c r="BE61" s="117">
        <f t="shared" ref="BE61:BE62" si="6">U61+AO61</f>
        <v>594</v>
      </c>
      <c r="BF61" s="32"/>
      <c r="BG61" s="57"/>
    </row>
    <row r="62" spans="1:59" ht="12.75" customHeight="1" x14ac:dyDescent="0.25">
      <c r="A62" s="209"/>
      <c r="B62" s="158" t="s">
        <v>36</v>
      </c>
      <c r="C62" s="158"/>
      <c r="D62" s="158"/>
      <c r="E62" s="16">
        <f>E60+E61</f>
        <v>54</v>
      </c>
      <c r="F62" s="30">
        <f t="shared" ref="F62:AN62" si="7">F60+F61</f>
        <v>54</v>
      </c>
      <c r="G62" s="30">
        <f t="shared" si="7"/>
        <v>54</v>
      </c>
      <c r="H62" s="30">
        <f t="shared" si="7"/>
        <v>54</v>
      </c>
      <c r="I62" s="30">
        <f t="shared" si="7"/>
        <v>54</v>
      </c>
      <c r="J62" s="30">
        <f t="shared" si="7"/>
        <v>54</v>
      </c>
      <c r="K62" s="30">
        <f t="shared" si="7"/>
        <v>54</v>
      </c>
      <c r="L62" s="30">
        <f t="shared" si="7"/>
        <v>54</v>
      </c>
      <c r="M62" s="30">
        <f t="shared" si="7"/>
        <v>54</v>
      </c>
      <c r="N62" s="30">
        <f t="shared" si="7"/>
        <v>54</v>
      </c>
      <c r="O62" s="30">
        <f t="shared" si="7"/>
        <v>54</v>
      </c>
      <c r="P62" s="30">
        <f t="shared" si="7"/>
        <v>54</v>
      </c>
      <c r="Q62" s="30">
        <f t="shared" si="7"/>
        <v>54</v>
      </c>
      <c r="R62" s="30">
        <f t="shared" si="7"/>
        <v>54</v>
      </c>
      <c r="S62" s="30">
        <f t="shared" si="7"/>
        <v>54</v>
      </c>
      <c r="T62" s="30">
        <f t="shared" si="7"/>
        <v>54</v>
      </c>
      <c r="U62" s="113">
        <f t="shared" si="4"/>
        <v>864</v>
      </c>
      <c r="V62" s="58"/>
      <c r="W62" s="58"/>
      <c r="X62" s="30">
        <f t="shared" si="7"/>
        <v>54</v>
      </c>
      <c r="Y62" s="30">
        <f t="shared" si="7"/>
        <v>54</v>
      </c>
      <c r="Z62" s="30">
        <f t="shared" si="7"/>
        <v>54</v>
      </c>
      <c r="AA62" s="60">
        <f t="shared" si="7"/>
        <v>54</v>
      </c>
      <c r="AB62" s="54">
        <f t="shared" si="7"/>
        <v>54</v>
      </c>
      <c r="AC62" s="54">
        <f t="shared" si="7"/>
        <v>54</v>
      </c>
      <c r="AD62" s="60">
        <f t="shared" si="7"/>
        <v>54</v>
      </c>
      <c r="AE62" s="60">
        <f t="shared" si="7"/>
        <v>54</v>
      </c>
      <c r="AF62" s="60">
        <f t="shared" si="7"/>
        <v>54</v>
      </c>
      <c r="AG62" s="60">
        <f t="shared" si="7"/>
        <v>54</v>
      </c>
      <c r="AH62" s="30">
        <f t="shared" si="7"/>
        <v>54</v>
      </c>
      <c r="AI62" s="30">
        <f t="shared" si="7"/>
        <v>54</v>
      </c>
      <c r="AJ62" s="30">
        <f t="shared" si="7"/>
        <v>54</v>
      </c>
      <c r="AK62" s="30">
        <f t="shared" si="7"/>
        <v>54</v>
      </c>
      <c r="AL62" s="30">
        <f t="shared" si="7"/>
        <v>54</v>
      </c>
      <c r="AM62" s="30">
        <f t="shared" si="7"/>
        <v>54</v>
      </c>
      <c r="AN62" s="30">
        <f t="shared" si="7"/>
        <v>54</v>
      </c>
      <c r="AO62" s="113">
        <f t="shared" si="5"/>
        <v>918</v>
      </c>
      <c r="AP62" s="59"/>
      <c r="AQ62" s="59"/>
      <c r="AR62" s="59"/>
      <c r="AS62" s="59"/>
      <c r="AT62" s="59"/>
      <c r="AU62" s="59"/>
      <c r="AV62" s="58"/>
      <c r="AW62" s="58"/>
      <c r="AX62" s="58"/>
      <c r="AY62" s="58"/>
      <c r="AZ62" s="58"/>
      <c r="BA62" s="58"/>
      <c r="BB62" s="58"/>
      <c r="BC62" s="58"/>
      <c r="BD62" s="58"/>
      <c r="BE62" s="117">
        <f t="shared" si="6"/>
        <v>1782</v>
      </c>
      <c r="BF62" s="32"/>
      <c r="BG62" s="57"/>
    </row>
    <row r="63" spans="1:59" x14ac:dyDescent="0.25">
      <c r="A63" s="2"/>
    </row>
    <row r="64" spans="1:59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</sheetData>
  <mergeCells count="78">
    <mergeCell ref="B1:AO1"/>
    <mergeCell ref="A2:A6"/>
    <mergeCell ref="B2:B6"/>
    <mergeCell ref="C2:C6"/>
    <mergeCell ref="D2:D6"/>
    <mergeCell ref="F2:H2"/>
    <mergeCell ref="J2:M2"/>
    <mergeCell ref="N2:Q2"/>
    <mergeCell ref="S2:U2"/>
    <mergeCell ref="W2:Z2"/>
    <mergeCell ref="A7:A6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BA2:BD2"/>
    <mergeCell ref="BE2:BE6"/>
    <mergeCell ref="BF2:BF6"/>
    <mergeCell ref="E3:BD3"/>
    <mergeCell ref="E5:BD5"/>
    <mergeCell ref="AB2:AD2"/>
    <mergeCell ref="AF2:AH2"/>
    <mergeCell ref="AJ2:AL2"/>
    <mergeCell ref="AN2:AQ2"/>
    <mergeCell ref="AS2:AU2"/>
    <mergeCell ref="AW2:AZ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60:D60"/>
    <mergeCell ref="B61:D61"/>
    <mergeCell ref="B62:D62"/>
    <mergeCell ref="B53:B54"/>
    <mergeCell ref="C53:C54"/>
    <mergeCell ref="D53:D54"/>
    <mergeCell ref="B55:B56"/>
    <mergeCell ref="C55:C56"/>
    <mergeCell ref="B58:B59"/>
    <mergeCell ref="C58:C59"/>
  </mergeCells>
  <pageMargins left="0.19685039370078741" right="0.19685039370078741" top="0.74803149606299213" bottom="0.39370078740157483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58"/>
  <sheetViews>
    <sheetView topLeftCell="G37" zoomScale="160" zoomScaleNormal="160" workbookViewId="0">
      <selection activeCell="BE7" sqref="BE7"/>
    </sheetView>
  </sheetViews>
  <sheetFormatPr defaultColWidth="9.140625" defaultRowHeight="7.5" x14ac:dyDescent="0.15"/>
  <cols>
    <col min="1" max="2" width="3.42578125" style="10" customWidth="1"/>
    <col min="3" max="3" width="9.42578125" style="10" customWidth="1"/>
    <col min="4" max="4" width="3.5703125" style="10" customWidth="1"/>
    <col min="5" max="5" width="2.85546875" style="10" customWidth="1"/>
    <col min="6" max="7" width="2.42578125" style="10" customWidth="1"/>
    <col min="8" max="8" width="2.28515625" style="10" customWidth="1"/>
    <col min="9" max="12" width="2.42578125" style="10" customWidth="1"/>
    <col min="13" max="13" width="2.5703125" style="10" customWidth="1"/>
    <col min="14" max="14" width="2.42578125" style="10" customWidth="1"/>
    <col min="15" max="15" width="2.5703125" style="10" customWidth="1"/>
    <col min="16" max="16" width="2.42578125" style="10" customWidth="1"/>
    <col min="17" max="17" width="2.7109375" style="10" customWidth="1"/>
    <col min="18" max="20" width="2.42578125" style="10" customWidth="1"/>
    <col min="21" max="21" width="3.42578125" style="10" customWidth="1"/>
    <col min="22" max="22" width="4.28515625" style="10" customWidth="1"/>
    <col min="23" max="23" width="2.42578125" style="10" customWidth="1"/>
    <col min="24" max="25" width="2.28515625" style="10" customWidth="1"/>
    <col min="26" max="26" width="2.42578125" style="10" customWidth="1"/>
    <col min="27" max="29" width="2.28515625" style="10" customWidth="1"/>
    <col min="30" max="30" width="2.42578125" style="10" customWidth="1"/>
    <col min="31" max="31" width="2.28515625" style="10" customWidth="1"/>
    <col min="32" max="32" width="2.42578125" style="10" customWidth="1"/>
    <col min="33" max="33" width="2.28515625" style="10" customWidth="1"/>
    <col min="34" max="34" width="2.42578125" style="10" customWidth="1"/>
    <col min="35" max="35" width="3.42578125" style="10" customWidth="1"/>
    <col min="36" max="36" width="2.28515625" style="10" customWidth="1"/>
    <col min="37" max="37" width="2.42578125" style="10" customWidth="1"/>
    <col min="38" max="38" width="2.28515625" style="10" customWidth="1"/>
    <col min="39" max="40" width="2.42578125" style="10" customWidth="1"/>
    <col min="41" max="41" width="2.7109375" style="10" customWidth="1"/>
    <col min="42" max="42" width="2.42578125" style="10" customWidth="1"/>
    <col min="43" max="44" width="2.28515625" style="10" customWidth="1"/>
    <col min="45" max="46" width="2.42578125" style="10" customWidth="1"/>
    <col min="47" max="47" width="2.28515625" style="10" customWidth="1"/>
    <col min="48" max="48" width="2.42578125" style="10" customWidth="1"/>
    <col min="49" max="49" width="2.28515625" style="10" customWidth="1"/>
    <col min="50" max="50" width="3" style="10" customWidth="1"/>
    <col min="51" max="56" width="2" style="10" customWidth="1"/>
    <col min="57" max="57" width="4.28515625" style="10" customWidth="1"/>
    <col min="58" max="16384" width="9.140625" style="10"/>
  </cols>
  <sheetData>
    <row r="1" spans="1:58" ht="14.25" customHeight="1" x14ac:dyDescent="0.2">
      <c r="B1" s="224" t="s">
        <v>110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</row>
    <row r="2" spans="1:58" x14ac:dyDescent="0.15">
      <c r="A2" s="223" t="s">
        <v>0</v>
      </c>
      <c r="B2" s="223" t="s">
        <v>1</v>
      </c>
      <c r="C2" s="223" t="s">
        <v>2</v>
      </c>
      <c r="D2" s="223" t="s">
        <v>3</v>
      </c>
      <c r="E2" s="8"/>
      <c r="F2" s="222" t="s">
        <v>4</v>
      </c>
      <c r="G2" s="222"/>
      <c r="H2" s="222"/>
      <c r="I2" s="9"/>
      <c r="J2" s="222" t="s">
        <v>5</v>
      </c>
      <c r="K2" s="222"/>
      <c r="L2" s="222"/>
      <c r="M2" s="222"/>
      <c r="N2" s="222" t="s">
        <v>6</v>
      </c>
      <c r="O2" s="222"/>
      <c r="P2" s="222"/>
      <c r="Q2" s="222"/>
      <c r="R2" s="9"/>
      <c r="S2" s="222" t="s">
        <v>7</v>
      </c>
      <c r="T2" s="222"/>
      <c r="U2" s="222"/>
      <c r="V2" s="9"/>
      <c r="W2" s="222" t="s">
        <v>8</v>
      </c>
      <c r="X2" s="222"/>
      <c r="Y2" s="222"/>
      <c r="Z2" s="222"/>
      <c r="AA2" s="9"/>
      <c r="AB2" s="222" t="s">
        <v>9</v>
      </c>
      <c r="AC2" s="222"/>
      <c r="AD2" s="222"/>
      <c r="AE2" s="9"/>
      <c r="AF2" s="222" t="s">
        <v>10</v>
      </c>
      <c r="AG2" s="222"/>
      <c r="AH2" s="222"/>
      <c r="AI2" s="9"/>
      <c r="AJ2" s="222" t="s">
        <v>11</v>
      </c>
      <c r="AK2" s="222"/>
      <c r="AL2" s="222"/>
      <c r="AM2" s="9"/>
      <c r="AN2" s="222" t="s">
        <v>12</v>
      </c>
      <c r="AO2" s="222"/>
      <c r="AP2" s="222"/>
      <c r="AQ2" s="222"/>
      <c r="AR2" s="9"/>
      <c r="AS2" s="222" t="s">
        <v>13</v>
      </c>
      <c r="AT2" s="222"/>
      <c r="AU2" s="222"/>
      <c r="AV2" s="9"/>
      <c r="AW2" s="222" t="s">
        <v>14</v>
      </c>
      <c r="AX2" s="222"/>
      <c r="AY2" s="222"/>
      <c r="AZ2" s="222"/>
      <c r="BA2" s="222" t="s">
        <v>15</v>
      </c>
      <c r="BB2" s="222"/>
      <c r="BC2" s="222"/>
      <c r="BD2" s="222"/>
      <c r="BE2" s="223" t="s">
        <v>38</v>
      </c>
    </row>
    <row r="3" spans="1:58" x14ac:dyDescent="0.15">
      <c r="A3" s="223"/>
      <c r="B3" s="223"/>
      <c r="C3" s="223"/>
      <c r="D3" s="223"/>
      <c r="E3" s="222" t="s">
        <v>16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3"/>
    </row>
    <row r="4" spans="1:58" ht="9.75" x14ac:dyDescent="0.15">
      <c r="A4" s="223"/>
      <c r="B4" s="223"/>
      <c r="C4" s="223"/>
      <c r="D4" s="223"/>
      <c r="E4" s="11">
        <v>35</v>
      </c>
      <c r="F4" s="11">
        <v>36</v>
      </c>
      <c r="G4" s="11">
        <v>37</v>
      </c>
      <c r="H4" s="11">
        <v>38</v>
      </c>
      <c r="I4" s="11">
        <v>39</v>
      </c>
      <c r="J4" s="11">
        <v>40</v>
      </c>
      <c r="K4" s="11">
        <v>41</v>
      </c>
      <c r="L4" s="12">
        <v>42</v>
      </c>
      <c r="M4" s="12">
        <v>43</v>
      </c>
      <c r="N4" s="12">
        <v>44</v>
      </c>
      <c r="O4" s="12">
        <v>45</v>
      </c>
      <c r="P4" s="12">
        <v>46</v>
      </c>
      <c r="Q4" s="12">
        <v>47</v>
      </c>
      <c r="R4" s="12">
        <v>48</v>
      </c>
      <c r="S4" s="12">
        <v>49</v>
      </c>
      <c r="T4" s="12">
        <v>50</v>
      </c>
      <c r="U4" s="12">
        <v>51</v>
      </c>
      <c r="V4" s="12">
        <v>52</v>
      </c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2">
        <v>7</v>
      </c>
      <c r="AD4" s="12">
        <v>8</v>
      </c>
      <c r="AE4" s="12">
        <v>9</v>
      </c>
      <c r="AF4" s="12">
        <v>10</v>
      </c>
      <c r="AG4" s="12">
        <v>11</v>
      </c>
      <c r="AH4" s="11">
        <v>12</v>
      </c>
      <c r="AI4" s="11">
        <v>13</v>
      </c>
      <c r="AJ4" s="11">
        <v>14</v>
      </c>
      <c r="AK4" s="11">
        <v>15</v>
      </c>
      <c r="AL4" s="12">
        <v>16</v>
      </c>
      <c r="AM4" s="11">
        <v>17</v>
      </c>
      <c r="AN4" s="11">
        <v>18</v>
      </c>
      <c r="AO4" s="11">
        <v>19</v>
      </c>
      <c r="AP4" s="11">
        <v>20</v>
      </c>
      <c r="AQ4" s="11">
        <v>21</v>
      </c>
      <c r="AR4" s="11">
        <v>22</v>
      </c>
      <c r="AS4" s="11">
        <v>23</v>
      </c>
      <c r="AT4" s="11">
        <v>24</v>
      </c>
      <c r="AU4" s="11">
        <v>25</v>
      </c>
      <c r="AV4" s="11">
        <v>26</v>
      </c>
      <c r="AW4" s="11">
        <v>27</v>
      </c>
      <c r="AX4" s="11">
        <v>28</v>
      </c>
      <c r="AY4" s="11">
        <v>29</v>
      </c>
      <c r="AZ4" s="11">
        <v>30</v>
      </c>
      <c r="BA4" s="11">
        <v>31</v>
      </c>
      <c r="BB4" s="11">
        <v>32</v>
      </c>
      <c r="BC4" s="11">
        <v>33</v>
      </c>
      <c r="BD4" s="11">
        <v>34</v>
      </c>
      <c r="BE4" s="223"/>
    </row>
    <row r="5" spans="1:58" x14ac:dyDescent="0.15">
      <c r="A5" s="223"/>
      <c r="B5" s="223"/>
      <c r="C5" s="223"/>
      <c r="D5" s="223"/>
      <c r="E5" s="222" t="s">
        <v>17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3"/>
    </row>
    <row r="6" spans="1:58" ht="12" customHeight="1" x14ac:dyDescent="0.15">
      <c r="A6" s="223"/>
      <c r="B6" s="223"/>
      <c r="C6" s="223"/>
      <c r="D6" s="223"/>
      <c r="E6" s="11">
        <v>1</v>
      </c>
      <c r="F6" s="11">
        <v>2</v>
      </c>
      <c r="G6" s="11">
        <v>3</v>
      </c>
      <c r="H6" s="33">
        <v>4</v>
      </c>
      <c r="I6" s="11">
        <v>5</v>
      </c>
      <c r="J6" s="11">
        <v>6</v>
      </c>
      <c r="K6" s="11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35">
        <v>17</v>
      </c>
      <c r="V6" s="36">
        <v>18</v>
      </c>
      <c r="W6" s="36">
        <v>19</v>
      </c>
      <c r="X6" s="12">
        <v>20</v>
      </c>
      <c r="Y6" s="12">
        <v>21</v>
      </c>
      <c r="Z6" s="12">
        <v>22</v>
      </c>
      <c r="AA6" s="41">
        <v>23</v>
      </c>
      <c r="AB6" s="41">
        <v>24</v>
      </c>
      <c r="AC6" s="41">
        <v>25</v>
      </c>
      <c r="AD6" s="41">
        <v>26</v>
      </c>
      <c r="AE6" s="41">
        <v>27</v>
      </c>
      <c r="AF6" s="41">
        <v>28</v>
      </c>
      <c r="AG6" s="12">
        <v>29</v>
      </c>
      <c r="AH6" s="11">
        <v>30</v>
      </c>
      <c r="AI6" s="37">
        <v>31</v>
      </c>
      <c r="AJ6" s="38">
        <v>32</v>
      </c>
      <c r="AK6" s="38">
        <v>33</v>
      </c>
      <c r="AL6" s="39">
        <v>34</v>
      </c>
      <c r="AM6" s="38">
        <v>35</v>
      </c>
      <c r="AN6" s="38">
        <v>36</v>
      </c>
      <c r="AO6" s="38">
        <v>37</v>
      </c>
      <c r="AP6" s="38">
        <v>40</v>
      </c>
      <c r="AQ6" s="38">
        <v>39</v>
      </c>
      <c r="AR6" s="38">
        <v>40</v>
      </c>
      <c r="AS6" s="38">
        <v>41</v>
      </c>
      <c r="AT6" s="38">
        <v>42</v>
      </c>
      <c r="AU6" s="38">
        <v>43</v>
      </c>
      <c r="AV6" s="38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223"/>
    </row>
    <row r="7" spans="1:58" ht="27.75" customHeight="1" x14ac:dyDescent="0.15">
      <c r="A7" s="180" t="s">
        <v>171</v>
      </c>
      <c r="B7" s="189" t="s">
        <v>18</v>
      </c>
      <c r="C7" s="189" t="s">
        <v>19</v>
      </c>
      <c r="D7" s="136" t="s">
        <v>20</v>
      </c>
      <c r="E7" s="17"/>
      <c r="F7" s="17"/>
      <c r="G7" s="17"/>
      <c r="H7" s="3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50"/>
      <c r="V7" s="49"/>
      <c r="W7" s="49"/>
      <c r="X7" s="31"/>
      <c r="Y7" s="31"/>
      <c r="Z7" s="31"/>
      <c r="AA7" s="52"/>
      <c r="AB7" s="52"/>
      <c r="AC7" s="52"/>
      <c r="AD7" s="52"/>
      <c r="AE7" s="52"/>
      <c r="AF7" s="52"/>
      <c r="AG7" s="31"/>
      <c r="AH7" s="31"/>
      <c r="AI7" s="50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49"/>
      <c r="AX7" s="49"/>
      <c r="AY7" s="49"/>
      <c r="AZ7" s="49"/>
      <c r="BA7" s="49"/>
      <c r="BB7" s="49"/>
      <c r="BC7" s="49"/>
      <c r="BD7" s="49"/>
      <c r="BE7" s="17"/>
    </row>
    <row r="8" spans="1:58" ht="9" customHeight="1" x14ac:dyDescent="0.15">
      <c r="A8" s="180"/>
      <c r="B8" s="189"/>
      <c r="C8" s="189"/>
      <c r="D8" s="136" t="s">
        <v>21</v>
      </c>
      <c r="E8" s="17"/>
      <c r="F8" s="17"/>
      <c r="G8" s="17"/>
      <c r="H8" s="3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0"/>
      <c r="V8" s="49"/>
      <c r="W8" s="49"/>
      <c r="X8" s="31"/>
      <c r="Y8" s="31"/>
      <c r="Z8" s="31"/>
      <c r="AA8" s="52"/>
      <c r="AB8" s="52"/>
      <c r="AC8" s="52"/>
      <c r="AD8" s="52"/>
      <c r="AE8" s="52"/>
      <c r="AF8" s="52"/>
      <c r="AG8" s="31"/>
      <c r="AH8" s="31"/>
      <c r="AI8" s="50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49"/>
      <c r="AX8" s="49"/>
      <c r="AY8" s="49"/>
      <c r="AZ8" s="49"/>
      <c r="BA8" s="49"/>
      <c r="BB8" s="49"/>
      <c r="BC8" s="49"/>
      <c r="BD8" s="49"/>
      <c r="BE8" s="17"/>
    </row>
    <row r="9" spans="1:58" ht="9" customHeight="1" x14ac:dyDescent="0.15">
      <c r="A9" s="180"/>
      <c r="B9" s="181" t="s">
        <v>22</v>
      </c>
      <c r="C9" s="181" t="s">
        <v>23</v>
      </c>
      <c r="D9" s="130" t="s">
        <v>20</v>
      </c>
      <c r="E9" s="17"/>
      <c r="F9" s="17"/>
      <c r="G9" s="17"/>
      <c r="H9" s="3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0"/>
      <c r="V9" s="49"/>
      <c r="W9" s="49"/>
      <c r="X9" s="31"/>
      <c r="Y9" s="31"/>
      <c r="Z9" s="31"/>
      <c r="AA9" s="52"/>
      <c r="AB9" s="52"/>
      <c r="AC9" s="52"/>
      <c r="AD9" s="52"/>
      <c r="AE9" s="52"/>
      <c r="AF9" s="52"/>
      <c r="AG9" s="31"/>
      <c r="AH9" s="31"/>
      <c r="AI9" s="50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49"/>
      <c r="AX9" s="49"/>
      <c r="AY9" s="49"/>
      <c r="AZ9" s="49"/>
      <c r="BA9" s="49"/>
      <c r="BB9" s="49"/>
      <c r="BC9" s="49"/>
      <c r="BD9" s="49"/>
      <c r="BE9" s="17"/>
    </row>
    <row r="10" spans="1:58" ht="7.5" customHeight="1" x14ac:dyDescent="0.15">
      <c r="A10" s="180"/>
      <c r="B10" s="181"/>
      <c r="C10" s="181"/>
      <c r="D10" s="130" t="s">
        <v>21</v>
      </c>
      <c r="E10" s="17"/>
      <c r="F10" s="17"/>
      <c r="G10" s="17"/>
      <c r="H10" s="3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50"/>
      <c r="V10" s="49"/>
      <c r="W10" s="49"/>
      <c r="X10" s="31"/>
      <c r="Y10" s="31"/>
      <c r="Z10" s="31"/>
      <c r="AA10" s="52"/>
      <c r="AB10" s="52"/>
      <c r="AC10" s="52"/>
      <c r="AD10" s="52"/>
      <c r="AE10" s="52"/>
      <c r="AF10" s="52"/>
      <c r="AG10" s="31"/>
      <c r="AH10" s="31"/>
      <c r="AI10" s="50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49"/>
      <c r="AX10" s="49"/>
      <c r="AY10" s="49"/>
      <c r="AZ10" s="49"/>
      <c r="BA10" s="49"/>
      <c r="BB10" s="49"/>
      <c r="BC10" s="49"/>
      <c r="BD10" s="49"/>
      <c r="BE10" s="17"/>
    </row>
    <row r="11" spans="1:58" ht="9" customHeight="1" x14ac:dyDescent="0.15">
      <c r="A11" s="180"/>
      <c r="B11" s="181" t="s">
        <v>24</v>
      </c>
      <c r="C11" s="181" t="s">
        <v>25</v>
      </c>
      <c r="D11" s="130" t="s">
        <v>20</v>
      </c>
      <c r="E11" s="18"/>
      <c r="F11" s="17"/>
      <c r="G11" s="17"/>
      <c r="H11" s="3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50"/>
      <c r="V11" s="49"/>
      <c r="W11" s="49"/>
      <c r="X11" s="31"/>
      <c r="Y11" s="31"/>
      <c r="Z11" s="31"/>
      <c r="AA11" s="52"/>
      <c r="AB11" s="52"/>
      <c r="AC11" s="52"/>
      <c r="AD11" s="52"/>
      <c r="AE11" s="52"/>
      <c r="AF11" s="52"/>
      <c r="AG11" s="31"/>
      <c r="AH11" s="31"/>
      <c r="AI11" s="50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49"/>
      <c r="AX11" s="49"/>
      <c r="AY11" s="49"/>
      <c r="AZ11" s="49"/>
      <c r="BA11" s="49"/>
      <c r="BB11" s="49"/>
      <c r="BC11" s="49"/>
      <c r="BD11" s="49"/>
      <c r="BE11" s="17"/>
    </row>
    <row r="12" spans="1:58" ht="8.25" customHeight="1" x14ac:dyDescent="0.15">
      <c r="A12" s="180"/>
      <c r="B12" s="181"/>
      <c r="C12" s="181"/>
      <c r="D12" s="130" t="s">
        <v>21</v>
      </c>
      <c r="E12" s="17"/>
      <c r="F12" s="17"/>
      <c r="G12" s="17"/>
      <c r="H12" s="3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50"/>
      <c r="V12" s="49"/>
      <c r="W12" s="49"/>
      <c r="X12" s="31"/>
      <c r="Y12" s="31"/>
      <c r="Z12" s="31"/>
      <c r="AA12" s="52"/>
      <c r="AB12" s="52"/>
      <c r="AC12" s="52"/>
      <c r="AD12" s="52"/>
      <c r="AE12" s="52"/>
      <c r="AF12" s="52"/>
      <c r="AG12" s="31"/>
      <c r="AH12" s="31"/>
      <c r="AI12" s="50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49"/>
      <c r="AX12" s="49"/>
      <c r="AY12" s="49"/>
      <c r="AZ12" s="49"/>
      <c r="BA12" s="49"/>
      <c r="BB12" s="49"/>
      <c r="BC12" s="49"/>
      <c r="BD12" s="49"/>
      <c r="BE12" s="17"/>
    </row>
    <row r="13" spans="1:58" ht="15" customHeight="1" x14ac:dyDescent="0.15">
      <c r="A13" s="180"/>
      <c r="B13" s="189" t="s">
        <v>26</v>
      </c>
      <c r="C13" s="215" t="s">
        <v>83</v>
      </c>
      <c r="D13" s="136" t="s">
        <v>20</v>
      </c>
      <c r="E13" s="17"/>
      <c r="F13" s="17"/>
      <c r="G13" s="17"/>
      <c r="H13" s="3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0"/>
      <c r="V13" s="49"/>
      <c r="W13" s="49"/>
      <c r="X13" s="31"/>
      <c r="Y13" s="31"/>
      <c r="Z13" s="31"/>
      <c r="AA13" s="52"/>
      <c r="AB13" s="52"/>
      <c r="AC13" s="52"/>
      <c r="AD13" s="52"/>
      <c r="AE13" s="52"/>
      <c r="AF13" s="52"/>
      <c r="AG13" s="31"/>
      <c r="AH13" s="31"/>
      <c r="AI13" s="50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49"/>
      <c r="AX13" s="49"/>
      <c r="AY13" s="49"/>
      <c r="AZ13" s="49"/>
      <c r="BA13" s="49"/>
      <c r="BB13" s="49"/>
      <c r="BC13" s="49"/>
      <c r="BD13" s="49"/>
      <c r="BE13" s="17"/>
    </row>
    <row r="14" spans="1:58" ht="15.75" customHeight="1" x14ac:dyDescent="0.15">
      <c r="A14" s="180"/>
      <c r="B14" s="189"/>
      <c r="C14" s="189"/>
      <c r="D14" s="136" t="s">
        <v>21</v>
      </c>
      <c r="E14" s="31"/>
      <c r="F14" s="31"/>
      <c r="G14" s="31"/>
      <c r="H14" s="6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50"/>
      <c r="V14" s="19"/>
      <c r="W14" s="49"/>
      <c r="X14" s="31"/>
      <c r="Y14" s="31"/>
      <c r="Z14" s="31"/>
      <c r="AA14" s="52"/>
      <c r="AB14" s="52"/>
      <c r="AC14" s="52"/>
      <c r="AD14" s="52"/>
      <c r="AE14" s="52"/>
      <c r="AF14" s="52"/>
      <c r="AG14" s="31"/>
      <c r="AH14" s="31"/>
      <c r="AI14" s="98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19"/>
      <c r="AX14" s="49"/>
      <c r="AY14" s="49"/>
      <c r="AZ14" s="49"/>
      <c r="BA14" s="49"/>
      <c r="BB14" s="49"/>
      <c r="BC14" s="49"/>
      <c r="BD14" s="49"/>
      <c r="BE14" s="17"/>
    </row>
    <row r="15" spans="1:58" ht="10.5" customHeight="1" x14ac:dyDescent="0.15">
      <c r="A15" s="180"/>
      <c r="B15" s="207" t="s">
        <v>44</v>
      </c>
      <c r="C15" s="182" t="s">
        <v>43</v>
      </c>
      <c r="D15" s="130" t="s">
        <v>20</v>
      </c>
      <c r="E15" s="108">
        <v>2</v>
      </c>
      <c r="F15" s="108">
        <v>2</v>
      </c>
      <c r="G15" s="108">
        <v>2</v>
      </c>
      <c r="H15" s="62"/>
      <c r="I15" s="108">
        <v>2</v>
      </c>
      <c r="J15" s="108">
        <v>2</v>
      </c>
      <c r="K15" s="108">
        <v>2</v>
      </c>
      <c r="L15" s="108">
        <v>2</v>
      </c>
      <c r="M15" s="108">
        <v>2</v>
      </c>
      <c r="N15" s="108">
        <v>2</v>
      </c>
      <c r="O15" s="108">
        <v>2</v>
      </c>
      <c r="P15" s="108">
        <v>2</v>
      </c>
      <c r="Q15" s="108">
        <v>2</v>
      </c>
      <c r="R15" s="108">
        <v>2</v>
      </c>
      <c r="S15" s="108">
        <v>2</v>
      </c>
      <c r="T15" s="108">
        <v>2</v>
      </c>
      <c r="U15" s="98">
        <f>E15+F15+G15+I15+J15+K15+L15+M15+N15+O15+P15+Q15+R15+S15+T15</f>
        <v>30</v>
      </c>
      <c r="V15" s="49"/>
      <c r="W15" s="49"/>
      <c r="X15" s="108">
        <v>2</v>
      </c>
      <c r="Y15" s="108">
        <v>2</v>
      </c>
      <c r="Z15" s="108">
        <v>2</v>
      </c>
      <c r="AA15" s="108">
        <v>2</v>
      </c>
      <c r="AB15" s="108">
        <v>2</v>
      </c>
      <c r="AC15" s="108">
        <v>2</v>
      </c>
      <c r="AD15" s="108">
        <v>2</v>
      </c>
      <c r="AE15" s="108">
        <v>2</v>
      </c>
      <c r="AF15" s="108">
        <v>2</v>
      </c>
      <c r="AG15" s="108">
        <v>2</v>
      </c>
      <c r="AH15" s="108">
        <v>2</v>
      </c>
      <c r="AI15" s="98">
        <f>X15+Y15+Z15+AA15+AB15+AC15+AD15+AE15+AF15+AG15+AH15</f>
        <v>22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49"/>
      <c r="AX15" s="49"/>
      <c r="AY15" s="49"/>
      <c r="AZ15" s="49"/>
      <c r="BA15" s="49"/>
      <c r="BB15" s="49"/>
      <c r="BC15" s="49"/>
      <c r="BD15" s="49"/>
      <c r="BE15" s="118">
        <f>U15+AI15</f>
        <v>52</v>
      </c>
      <c r="BF15" s="42"/>
    </row>
    <row r="16" spans="1:58" ht="9.75" customHeight="1" x14ac:dyDescent="0.15">
      <c r="A16" s="180"/>
      <c r="B16" s="207"/>
      <c r="C16" s="182"/>
      <c r="D16" s="130" t="s">
        <v>21</v>
      </c>
      <c r="E16" s="46">
        <v>0</v>
      </c>
      <c r="F16" s="46">
        <v>0</v>
      </c>
      <c r="G16" s="46">
        <v>1</v>
      </c>
      <c r="H16" s="62"/>
      <c r="I16" s="46">
        <v>1</v>
      </c>
      <c r="J16" s="46">
        <v>0</v>
      </c>
      <c r="K16" s="46">
        <v>0</v>
      </c>
      <c r="L16" s="46">
        <v>1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1</v>
      </c>
      <c r="T16" s="46">
        <v>0</v>
      </c>
      <c r="U16" s="98">
        <f t="shared" ref="U16:U53" si="0">E16+F16+G16+I16+J16+K16+L16+M16+N16+O16+P16+Q16+R16+S16+T16</f>
        <v>4</v>
      </c>
      <c r="V16" s="49"/>
      <c r="W16" s="49"/>
      <c r="X16" s="46">
        <v>0</v>
      </c>
      <c r="Y16" s="46">
        <v>0</v>
      </c>
      <c r="Z16" s="46">
        <v>0</v>
      </c>
      <c r="AA16" s="46">
        <v>1</v>
      </c>
      <c r="AB16" s="46">
        <v>0</v>
      </c>
      <c r="AC16" s="46">
        <v>0</v>
      </c>
      <c r="AD16" s="46">
        <v>1</v>
      </c>
      <c r="AE16" s="46">
        <v>0</v>
      </c>
      <c r="AF16" s="46">
        <v>1</v>
      </c>
      <c r="AG16" s="46">
        <v>0</v>
      </c>
      <c r="AH16" s="46">
        <v>0</v>
      </c>
      <c r="AI16" s="98">
        <f>X16+Y16+Z16+AA16+AB16+AC16+AD16+AE16+AF16+AG16+AH16</f>
        <v>3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49"/>
      <c r="AX16" s="49"/>
      <c r="AY16" s="49"/>
      <c r="AZ16" s="49"/>
      <c r="BA16" s="49"/>
      <c r="BB16" s="49"/>
      <c r="BC16" s="49"/>
      <c r="BD16" s="49"/>
      <c r="BE16" s="118">
        <f t="shared" ref="BE16:BE53" si="1">U16+AI16</f>
        <v>7</v>
      </c>
      <c r="BF16" s="42"/>
    </row>
    <row r="17" spans="1:58" ht="9.75" customHeight="1" x14ac:dyDescent="0.15">
      <c r="A17" s="180"/>
      <c r="B17" s="203" t="s">
        <v>46</v>
      </c>
      <c r="C17" s="163" t="s">
        <v>45</v>
      </c>
      <c r="D17" s="130" t="s">
        <v>20</v>
      </c>
      <c r="E17" s="108">
        <v>2</v>
      </c>
      <c r="F17" s="108">
        <v>2</v>
      </c>
      <c r="G17" s="108">
        <v>2</v>
      </c>
      <c r="H17" s="62"/>
      <c r="I17" s="108">
        <v>2</v>
      </c>
      <c r="J17" s="108">
        <v>2</v>
      </c>
      <c r="K17" s="108">
        <v>2</v>
      </c>
      <c r="L17" s="108">
        <v>2</v>
      </c>
      <c r="M17" s="108">
        <v>2</v>
      </c>
      <c r="N17" s="108">
        <v>2</v>
      </c>
      <c r="O17" s="108">
        <v>2</v>
      </c>
      <c r="P17" s="108">
        <v>2</v>
      </c>
      <c r="Q17" s="108">
        <v>2</v>
      </c>
      <c r="R17" s="108">
        <v>2</v>
      </c>
      <c r="S17" s="108">
        <v>2</v>
      </c>
      <c r="T17" s="108">
        <v>2</v>
      </c>
      <c r="U17" s="98">
        <f t="shared" si="0"/>
        <v>30</v>
      </c>
      <c r="V17" s="49"/>
      <c r="W17" s="49"/>
      <c r="X17" s="108">
        <v>2</v>
      </c>
      <c r="Y17" s="108">
        <v>2</v>
      </c>
      <c r="Z17" s="108">
        <v>2</v>
      </c>
      <c r="AA17" s="108">
        <v>2</v>
      </c>
      <c r="AB17" s="108">
        <v>2</v>
      </c>
      <c r="AC17" s="108">
        <v>2</v>
      </c>
      <c r="AD17" s="108">
        <v>2</v>
      </c>
      <c r="AE17" s="108">
        <v>2</v>
      </c>
      <c r="AF17" s="108">
        <v>2</v>
      </c>
      <c r="AG17" s="108">
        <v>2</v>
      </c>
      <c r="AH17" s="108">
        <v>2</v>
      </c>
      <c r="AI17" s="98">
        <f t="shared" ref="AI17:AI53" si="2">X17+Y17+Z17+AA17+AB17+AC17+AD17+AE17+AF17+AG17+AH17</f>
        <v>22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49"/>
      <c r="AX17" s="49"/>
      <c r="AY17" s="49"/>
      <c r="AZ17" s="49"/>
      <c r="BA17" s="49"/>
      <c r="BB17" s="49"/>
      <c r="BC17" s="49"/>
      <c r="BD17" s="49"/>
      <c r="BE17" s="118">
        <f t="shared" si="1"/>
        <v>52</v>
      </c>
      <c r="BF17" s="42"/>
    </row>
    <row r="18" spans="1:58" ht="9.75" customHeight="1" x14ac:dyDescent="0.15">
      <c r="A18" s="180"/>
      <c r="B18" s="204"/>
      <c r="C18" s="164"/>
      <c r="D18" s="130" t="s">
        <v>21</v>
      </c>
      <c r="E18" s="46">
        <v>2</v>
      </c>
      <c r="F18" s="46">
        <v>2</v>
      </c>
      <c r="G18" s="46">
        <v>2</v>
      </c>
      <c r="H18" s="62"/>
      <c r="I18" s="46">
        <v>2</v>
      </c>
      <c r="J18" s="46">
        <v>2</v>
      </c>
      <c r="K18" s="46">
        <v>2</v>
      </c>
      <c r="L18" s="46">
        <v>2</v>
      </c>
      <c r="M18" s="46">
        <v>2</v>
      </c>
      <c r="N18" s="46">
        <v>2</v>
      </c>
      <c r="O18" s="46">
        <v>2</v>
      </c>
      <c r="P18" s="46">
        <v>2</v>
      </c>
      <c r="Q18" s="46">
        <v>2</v>
      </c>
      <c r="R18" s="46">
        <v>2</v>
      </c>
      <c r="S18" s="46">
        <v>2</v>
      </c>
      <c r="T18" s="46">
        <v>2</v>
      </c>
      <c r="U18" s="98">
        <f t="shared" si="0"/>
        <v>30</v>
      </c>
      <c r="V18" s="49"/>
      <c r="W18" s="49"/>
      <c r="X18" s="46">
        <v>2</v>
      </c>
      <c r="Y18" s="46">
        <v>2</v>
      </c>
      <c r="Z18" s="46">
        <v>2</v>
      </c>
      <c r="AA18" s="46">
        <v>2</v>
      </c>
      <c r="AB18" s="46">
        <v>2</v>
      </c>
      <c r="AC18" s="46">
        <v>2</v>
      </c>
      <c r="AD18" s="46">
        <v>2</v>
      </c>
      <c r="AE18" s="46">
        <v>2</v>
      </c>
      <c r="AF18" s="46">
        <v>2</v>
      </c>
      <c r="AG18" s="46">
        <v>2</v>
      </c>
      <c r="AH18" s="46">
        <v>2</v>
      </c>
      <c r="AI18" s="98">
        <f t="shared" si="2"/>
        <v>22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49"/>
      <c r="AX18" s="49"/>
      <c r="AY18" s="49"/>
      <c r="AZ18" s="49"/>
      <c r="BA18" s="49"/>
      <c r="BB18" s="49"/>
      <c r="BC18" s="49"/>
      <c r="BD18" s="49"/>
      <c r="BE18" s="118">
        <f t="shared" si="1"/>
        <v>52</v>
      </c>
      <c r="BF18" s="42"/>
    </row>
    <row r="19" spans="1:58" ht="15.75" customHeight="1" x14ac:dyDescent="0.15">
      <c r="A19" s="180"/>
      <c r="B19" s="189" t="s">
        <v>27</v>
      </c>
      <c r="C19" s="189" t="s">
        <v>84</v>
      </c>
      <c r="D19" s="136" t="s">
        <v>20</v>
      </c>
      <c r="E19" s="31"/>
      <c r="F19" s="31"/>
      <c r="G19" s="31"/>
      <c r="H19" s="6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98"/>
      <c r="V19" s="49"/>
      <c r="W19" s="49"/>
      <c r="X19" s="31"/>
      <c r="Y19" s="31"/>
      <c r="Z19" s="31"/>
      <c r="AA19" s="52"/>
      <c r="AB19" s="52"/>
      <c r="AC19" s="52"/>
      <c r="AD19" s="52"/>
      <c r="AE19" s="52"/>
      <c r="AF19" s="52"/>
      <c r="AG19" s="31"/>
      <c r="AH19" s="31"/>
      <c r="AI19" s="98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49"/>
      <c r="AX19" s="49"/>
      <c r="AY19" s="49"/>
      <c r="AZ19" s="49"/>
      <c r="BA19" s="49"/>
      <c r="BB19" s="49"/>
      <c r="BC19" s="49"/>
      <c r="BD19" s="49"/>
      <c r="BE19" s="118"/>
      <c r="BF19" s="42"/>
    </row>
    <row r="20" spans="1:58" ht="17.25" customHeight="1" x14ac:dyDescent="0.15">
      <c r="A20" s="180"/>
      <c r="B20" s="189"/>
      <c r="C20" s="189"/>
      <c r="D20" s="136" t="s">
        <v>21</v>
      </c>
      <c r="E20" s="31"/>
      <c r="F20" s="31"/>
      <c r="G20" s="31"/>
      <c r="H20" s="6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98"/>
      <c r="V20" s="49"/>
      <c r="W20" s="49"/>
      <c r="X20" s="31"/>
      <c r="Y20" s="31"/>
      <c r="Z20" s="31"/>
      <c r="AA20" s="52"/>
      <c r="AB20" s="52"/>
      <c r="AC20" s="52"/>
      <c r="AD20" s="52"/>
      <c r="AE20" s="52"/>
      <c r="AF20" s="52"/>
      <c r="AG20" s="31"/>
      <c r="AH20" s="31"/>
      <c r="AI20" s="98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49"/>
      <c r="AX20" s="49"/>
      <c r="AY20" s="49"/>
      <c r="AZ20" s="49"/>
      <c r="BA20" s="49"/>
      <c r="BB20" s="49"/>
      <c r="BC20" s="49"/>
      <c r="BD20" s="49"/>
      <c r="BE20" s="118"/>
      <c r="BF20" s="42"/>
    </row>
    <row r="21" spans="1:58" ht="10.5" customHeight="1" x14ac:dyDescent="0.15">
      <c r="A21" s="180"/>
      <c r="B21" s="207" t="s">
        <v>85</v>
      </c>
      <c r="C21" s="181"/>
      <c r="D21" s="130" t="s">
        <v>20</v>
      </c>
      <c r="E21" s="31"/>
      <c r="F21" s="31"/>
      <c r="G21" s="31"/>
      <c r="H21" s="6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98"/>
      <c r="V21" s="49"/>
      <c r="W21" s="49"/>
      <c r="X21" s="31"/>
      <c r="Y21" s="31"/>
      <c r="Z21" s="31"/>
      <c r="AA21" s="52"/>
      <c r="AB21" s="52"/>
      <c r="AC21" s="52"/>
      <c r="AD21" s="52"/>
      <c r="AE21" s="52"/>
      <c r="AF21" s="52"/>
      <c r="AG21" s="31"/>
      <c r="AH21" s="31"/>
      <c r="AI21" s="98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49"/>
      <c r="AX21" s="49"/>
      <c r="AY21" s="49"/>
      <c r="AZ21" s="49"/>
      <c r="BA21" s="49"/>
      <c r="BB21" s="49"/>
      <c r="BC21" s="49"/>
      <c r="BD21" s="49"/>
      <c r="BE21" s="118"/>
      <c r="BF21" s="42"/>
    </row>
    <row r="22" spans="1:58" ht="11.25" customHeight="1" x14ac:dyDescent="0.15">
      <c r="A22" s="180"/>
      <c r="B22" s="207"/>
      <c r="C22" s="181"/>
      <c r="D22" s="130" t="s">
        <v>21</v>
      </c>
      <c r="E22" s="31"/>
      <c r="F22" s="31"/>
      <c r="G22" s="31"/>
      <c r="H22" s="6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98"/>
      <c r="V22" s="49"/>
      <c r="W22" s="49"/>
      <c r="X22" s="31"/>
      <c r="Y22" s="31"/>
      <c r="Z22" s="31"/>
      <c r="AA22" s="52"/>
      <c r="AB22" s="52"/>
      <c r="AC22" s="52"/>
      <c r="AD22" s="52"/>
      <c r="AE22" s="52"/>
      <c r="AF22" s="52"/>
      <c r="AG22" s="31"/>
      <c r="AH22" s="31"/>
      <c r="AI22" s="98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49"/>
      <c r="AX22" s="49"/>
      <c r="AY22" s="49"/>
      <c r="AZ22" s="49"/>
      <c r="BA22" s="49"/>
      <c r="BB22" s="49"/>
      <c r="BC22" s="49"/>
      <c r="BD22" s="49"/>
      <c r="BE22" s="118"/>
      <c r="BF22" s="42"/>
    </row>
    <row r="23" spans="1:58" ht="13.5" customHeight="1" x14ac:dyDescent="0.15">
      <c r="A23" s="180"/>
      <c r="B23" s="189" t="s">
        <v>28</v>
      </c>
      <c r="C23" s="189" t="s">
        <v>86</v>
      </c>
      <c r="D23" s="136" t="s">
        <v>20</v>
      </c>
      <c r="E23" s="31"/>
      <c r="F23" s="31"/>
      <c r="G23" s="31"/>
      <c r="H23" s="6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98"/>
      <c r="V23" s="49"/>
      <c r="W23" s="49"/>
      <c r="X23" s="31"/>
      <c r="Y23" s="31"/>
      <c r="Z23" s="31"/>
      <c r="AA23" s="52"/>
      <c r="AB23" s="52"/>
      <c r="AC23" s="52"/>
      <c r="AD23" s="52"/>
      <c r="AE23" s="52"/>
      <c r="AF23" s="52"/>
      <c r="AG23" s="31"/>
      <c r="AH23" s="31"/>
      <c r="AI23" s="98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49"/>
      <c r="AX23" s="49"/>
      <c r="AY23" s="49"/>
      <c r="AZ23" s="49"/>
      <c r="BA23" s="49"/>
      <c r="BB23" s="49"/>
      <c r="BC23" s="49"/>
      <c r="BD23" s="49"/>
      <c r="BE23" s="118"/>
      <c r="BF23" s="42"/>
    </row>
    <row r="24" spans="1:58" ht="15.75" customHeight="1" x14ac:dyDescent="0.15">
      <c r="A24" s="180"/>
      <c r="B24" s="189"/>
      <c r="C24" s="189"/>
      <c r="D24" s="136" t="s">
        <v>21</v>
      </c>
      <c r="E24" s="31"/>
      <c r="F24" s="31"/>
      <c r="G24" s="31"/>
      <c r="H24" s="6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8"/>
      <c r="V24" s="49"/>
      <c r="W24" s="49"/>
      <c r="X24" s="31"/>
      <c r="Y24" s="31"/>
      <c r="Z24" s="31"/>
      <c r="AA24" s="52"/>
      <c r="AB24" s="52"/>
      <c r="AC24" s="52"/>
      <c r="AD24" s="52"/>
      <c r="AE24" s="52"/>
      <c r="AF24" s="52"/>
      <c r="AG24" s="31"/>
      <c r="AH24" s="31"/>
      <c r="AI24" s="98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49"/>
      <c r="AX24" s="49"/>
      <c r="AY24" s="49"/>
      <c r="AZ24" s="49"/>
      <c r="BA24" s="49"/>
      <c r="BB24" s="49"/>
      <c r="BC24" s="49"/>
      <c r="BD24" s="49"/>
      <c r="BE24" s="118"/>
      <c r="BF24" s="42"/>
    </row>
    <row r="25" spans="1:58" ht="9" customHeight="1" x14ac:dyDescent="0.15">
      <c r="A25" s="180"/>
      <c r="B25" s="181" t="s">
        <v>70</v>
      </c>
      <c r="C25" s="182" t="s">
        <v>71</v>
      </c>
      <c r="D25" s="130" t="s">
        <v>20</v>
      </c>
      <c r="E25" s="108">
        <v>4</v>
      </c>
      <c r="F25" s="108">
        <v>6</v>
      </c>
      <c r="G25" s="108">
        <v>4</v>
      </c>
      <c r="H25" s="62"/>
      <c r="I25" s="108">
        <v>6</v>
      </c>
      <c r="J25" s="108">
        <v>4</v>
      </c>
      <c r="K25" s="108">
        <v>6</v>
      </c>
      <c r="L25" s="108">
        <v>4</v>
      </c>
      <c r="M25" s="108">
        <v>6</v>
      </c>
      <c r="N25" s="108">
        <v>4</v>
      </c>
      <c r="O25" s="108">
        <v>6</v>
      </c>
      <c r="P25" s="108">
        <v>4</v>
      </c>
      <c r="Q25" s="108">
        <v>6</v>
      </c>
      <c r="R25" s="108">
        <v>4</v>
      </c>
      <c r="S25" s="108">
        <v>6</v>
      </c>
      <c r="T25" s="108">
        <v>5</v>
      </c>
      <c r="U25" s="98">
        <f t="shared" si="0"/>
        <v>75</v>
      </c>
      <c r="V25" s="49"/>
      <c r="W25" s="49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98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49"/>
      <c r="AX25" s="49"/>
      <c r="AY25" s="49"/>
      <c r="AZ25" s="49"/>
      <c r="BA25" s="49"/>
      <c r="BB25" s="49"/>
      <c r="BC25" s="49"/>
      <c r="BD25" s="49"/>
      <c r="BE25" s="118">
        <f t="shared" si="1"/>
        <v>75</v>
      </c>
      <c r="BF25" s="42"/>
    </row>
    <row r="26" spans="1:58" ht="12" customHeight="1" x14ac:dyDescent="0.15">
      <c r="A26" s="180"/>
      <c r="B26" s="181"/>
      <c r="C26" s="182"/>
      <c r="D26" s="130" t="s">
        <v>21</v>
      </c>
      <c r="E26" s="46">
        <v>2</v>
      </c>
      <c r="F26" s="46">
        <v>3</v>
      </c>
      <c r="G26" s="46">
        <v>2</v>
      </c>
      <c r="H26" s="62"/>
      <c r="I26" s="46">
        <v>2</v>
      </c>
      <c r="J26" s="46">
        <v>3</v>
      </c>
      <c r="K26" s="46">
        <v>2</v>
      </c>
      <c r="L26" s="46">
        <v>2</v>
      </c>
      <c r="M26" s="46">
        <v>2</v>
      </c>
      <c r="N26" s="46">
        <v>2</v>
      </c>
      <c r="O26" s="46">
        <v>2</v>
      </c>
      <c r="P26" s="46">
        <v>2</v>
      </c>
      <c r="Q26" s="46">
        <v>2</v>
      </c>
      <c r="R26" s="46">
        <v>2</v>
      </c>
      <c r="S26" s="46">
        <v>2</v>
      </c>
      <c r="T26" s="46">
        <v>2</v>
      </c>
      <c r="U26" s="98">
        <f t="shared" si="0"/>
        <v>32</v>
      </c>
      <c r="V26" s="49"/>
      <c r="W26" s="49"/>
      <c r="X26" s="31"/>
      <c r="Y26" s="31"/>
      <c r="Z26" s="31"/>
      <c r="AA26" s="52"/>
      <c r="AB26" s="52"/>
      <c r="AC26" s="52"/>
      <c r="AD26" s="52"/>
      <c r="AE26" s="52"/>
      <c r="AF26" s="52"/>
      <c r="AG26" s="31"/>
      <c r="AH26" s="31"/>
      <c r="AI26" s="98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49"/>
      <c r="AX26" s="49"/>
      <c r="AY26" s="49"/>
      <c r="AZ26" s="49"/>
      <c r="BA26" s="49"/>
      <c r="BB26" s="49"/>
      <c r="BC26" s="49"/>
      <c r="BD26" s="49"/>
      <c r="BE26" s="118">
        <f t="shared" si="1"/>
        <v>32</v>
      </c>
      <c r="BF26" s="42"/>
    </row>
    <row r="27" spans="1:58" ht="9" customHeight="1" x14ac:dyDescent="0.15">
      <c r="A27" s="180"/>
      <c r="B27" s="161" t="s">
        <v>59</v>
      </c>
      <c r="C27" s="163" t="s">
        <v>120</v>
      </c>
      <c r="D27" s="130" t="s">
        <v>20</v>
      </c>
      <c r="E27" s="108">
        <v>2</v>
      </c>
      <c r="F27" s="108">
        <v>0</v>
      </c>
      <c r="G27" s="108">
        <v>2</v>
      </c>
      <c r="H27" s="62"/>
      <c r="I27" s="108">
        <v>0</v>
      </c>
      <c r="J27" s="108">
        <v>2</v>
      </c>
      <c r="K27" s="108">
        <v>0</v>
      </c>
      <c r="L27" s="108">
        <v>2</v>
      </c>
      <c r="M27" s="108">
        <v>0</v>
      </c>
      <c r="N27" s="108">
        <v>2</v>
      </c>
      <c r="O27" s="108">
        <v>0</v>
      </c>
      <c r="P27" s="108">
        <v>2</v>
      </c>
      <c r="Q27" s="108">
        <v>0</v>
      </c>
      <c r="R27" s="108">
        <v>2</v>
      </c>
      <c r="S27" s="108">
        <v>0</v>
      </c>
      <c r="T27" s="108">
        <v>1</v>
      </c>
      <c r="U27" s="98">
        <f t="shared" si="0"/>
        <v>15</v>
      </c>
      <c r="V27" s="49"/>
      <c r="W27" s="49"/>
      <c r="X27" s="108">
        <v>2</v>
      </c>
      <c r="Y27" s="108">
        <v>0</v>
      </c>
      <c r="Z27" s="108">
        <v>2</v>
      </c>
      <c r="AA27" s="108">
        <v>0</v>
      </c>
      <c r="AB27" s="108">
        <v>2</v>
      </c>
      <c r="AC27" s="108">
        <v>0</v>
      </c>
      <c r="AD27" s="108">
        <v>2</v>
      </c>
      <c r="AE27" s="108">
        <v>0</v>
      </c>
      <c r="AF27" s="108">
        <v>2</v>
      </c>
      <c r="AG27" s="108">
        <v>0</v>
      </c>
      <c r="AH27" s="108">
        <v>1</v>
      </c>
      <c r="AI27" s="98">
        <f t="shared" si="2"/>
        <v>11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49"/>
      <c r="AX27" s="49"/>
      <c r="AY27" s="49"/>
      <c r="AZ27" s="49"/>
      <c r="BA27" s="49"/>
      <c r="BB27" s="49"/>
      <c r="BC27" s="49"/>
      <c r="BD27" s="49"/>
      <c r="BE27" s="118">
        <f t="shared" si="1"/>
        <v>26</v>
      </c>
      <c r="BF27" s="42"/>
    </row>
    <row r="28" spans="1:58" ht="9" customHeight="1" x14ac:dyDescent="0.15">
      <c r="A28" s="180"/>
      <c r="B28" s="162"/>
      <c r="C28" s="164"/>
      <c r="D28" s="130" t="s">
        <v>21</v>
      </c>
      <c r="E28" s="46">
        <v>1</v>
      </c>
      <c r="F28" s="46">
        <v>1</v>
      </c>
      <c r="G28" s="46">
        <v>0</v>
      </c>
      <c r="H28" s="62"/>
      <c r="I28" s="46">
        <v>0</v>
      </c>
      <c r="J28" s="46">
        <v>1</v>
      </c>
      <c r="K28" s="46">
        <v>0</v>
      </c>
      <c r="L28" s="46">
        <v>0</v>
      </c>
      <c r="M28" s="46">
        <v>0</v>
      </c>
      <c r="N28" s="46">
        <v>1</v>
      </c>
      <c r="O28" s="46">
        <v>0</v>
      </c>
      <c r="P28" s="46">
        <v>1</v>
      </c>
      <c r="Q28" s="46">
        <v>0</v>
      </c>
      <c r="R28" s="46">
        <v>1</v>
      </c>
      <c r="S28" s="46">
        <v>0</v>
      </c>
      <c r="T28" s="46">
        <v>1</v>
      </c>
      <c r="U28" s="98">
        <f t="shared" si="0"/>
        <v>7</v>
      </c>
      <c r="V28" s="49"/>
      <c r="W28" s="49"/>
      <c r="X28" s="46">
        <v>0</v>
      </c>
      <c r="Y28" s="46">
        <v>0</v>
      </c>
      <c r="Z28" s="46">
        <v>1</v>
      </c>
      <c r="AA28" s="46">
        <v>0</v>
      </c>
      <c r="AB28" s="46">
        <v>0</v>
      </c>
      <c r="AC28" s="46">
        <v>0</v>
      </c>
      <c r="AD28" s="46">
        <v>1</v>
      </c>
      <c r="AE28" s="46">
        <v>0</v>
      </c>
      <c r="AF28" s="46">
        <v>1</v>
      </c>
      <c r="AG28" s="46">
        <v>0</v>
      </c>
      <c r="AH28" s="46">
        <v>0</v>
      </c>
      <c r="AI28" s="98">
        <f t="shared" si="2"/>
        <v>3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49"/>
      <c r="AX28" s="49"/>
      <c r="AY28" s="49"/>
      <c r="AZ28" s="49"/>
      <c r="BA28" s="49"/>
      <c r="BB28" s="49"/>
      <c r="BC28" s="49"/>
      <c r="BD28" s="49"/>
      <c r="BE28" s="118">
        <f t="shared" si="1"/>
        <v>10</v>
      </c>
      <c r="BF28" s="42"/>
    </row>
    <row r="29" spans="1:58" ht="11.25" customHeight="1" x14ac:dyDescent="0.15">
      <c r="A29" s="180"/>
      <c r="B29" s="189" t="s">
        <v>61</v>
      </c>
      <c r="C29" s="217" t="s">
        <v>60</v>
      </c>
      <c r="D29" s="136" t="s">
        <v>20</v>
      </c>
      <c r="E29" s="31"/>
      <c r="F29" s="31"/>
      <c r="G29" s="31"/>
      <c r="H29" s="6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98"/>
      <c r="V29" s="49"/>
      <c r="W29" s="49"/>
      <c r="X29" s="31"/>
      <c r="Y29" s="31"/>
      <c r="Z29" s="31"/>
      <c r="AA29" s="52"/>
      <c r="AB29" s="52"/>
      <c r="AC29" s="52"/>
      <c r="AD29" s="52"/>
      <c r="AE29" s="52"/>
      <c r="AF29" s="52"/>
      <c r="AG29" s="31"/>
      <c r="AH29" s="31"/>
      <c r="AI29" s="98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49"/>
      <c r="AX29" s="49"/>
      <c r="AY29" s="49"/>
      <c r="AZ29" s="49"/>
      <c r="BA29" s="49"/>
      <c r="BB29" s="49"/>
      <c r="BC29" s="49"/>
      <c r="BD29" s="49"/>
      <c r="BE29" s="118"/>
      <c r="BF29" s="42"/>
    </row>
    <row r="30" spans="1:58" ht="15.75" customHeight="1" x14ac:dyDescent="0.15">
      <c r="A30" s="180"/>
      <c r="B30" s="189"/>
      <c r="C30" s="218"/>
      <c r="D30" s="136" t="s">
        <v>21</v>
      </c>
      <c r="E30" s="31"/>
      <c r="F30" s="31"/>
      <c r="G30" s="31"/>
      <c r="H30" s="6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98"/>
      <c r="V30" s="49"/>
      <c r="W30" s="49"/>
      <c r="X30" s="31"/>
      <c r="Y30" s="31"/>
      <c r="Z30" s="31"/>
      <c r="AA30" s="52"/>
      <c r="AB30" s="52"/>
      <c r="AC30" s="52"/>
      <c r="AD30" s="52"/>
      <c r="AE30" s="52"/>
      <c r="AF30" s="52"/>
      <c r="AG30" s="31"/>
      <c r="AH30" s="31"/>
      <c r="AI30" s="98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49"/>
      <c r="AX30" s="49"/>
      <c r="AY30" s="49"/>
      <c r="AZ30" s="49"/>
      <c r="BA30" s="49"/>
      <c r="BB30" s="49"/>
      <c r="BC30" s="49"/>
      <c r="BD30" s="49"/>
      <c r="BE30" s="118"/>
      <c r="BF30" s="42"/>
    </row>
    <row r="31" spans="1:58" ht="12.75" customHeight="1" x14ac:dyDescent="0.15">
      <c r="A31" s="180"/>
      <c r="B31" s="211" t="s">
        <v>63</v>
      </c>
      <c r="C31" s="194" t="s">
        <v>62</v>
      </c>
      <c r="D31" s="47" t="s">
        <v>20</v>
      </c>
      <c r="E31" s="108">
        <v>12</v>
      </c>
      <c r="F31" s="108">
        <v>14</v>
      </c>
      <c r="G31" s="108">
        <v>12</v>
      </c>
      <c r="H31" s="62"/>
      <c r="I31" s="108">
        <v>14</v>
      </c>
      <c r="J31" s="108">
        <v>12</v>
      </c>
      <c r="K31" s="108">
        <v>14</v>
      </c>
      <c r="L31" s="108">
        <v>12</v>
      </c>
      <c r="M31" s="108">
        <v>14</v>
      </c>
      <c r="N31" s="108">
        <v>12</v>
      </c>
      <c r="O31" s="108">
        <v>14</v>
      </c>
      <c r="P31" s="108">
        <v>12</v>
      </c>
      <c r="Q31" s="108">
        <v>14</v>
      </c>
      <c r="R31" s="108">
        <v>12</v>
      </c>
      <c r="S31" s="108">
        <v>14</v>
      </c>
      <c r="T31" s="108">
        <v>13</v>
      </c>
      <c r="U31" s="98">
        <f t="shared" si="0"/>
        <v>195</v>
      </c>
      <c r="V31" s="49"/>
      <c r="W31" s="49"/>
      <c r="X31" s="108">
        <v>10</v>
      </c>
      <c r="Y31" s="108">
        <v>10</v>
      </c>
      <c r="Z31" s="108">
        <v>10</v>
      </c>
      <c r="AA31" s="108">
        <v>10</v>
      </c>
      <c r="AB31" s="108">
        <v>10</v>
      </c>
      <c r="AC31" s="108">
        <v>10</v>
      </c>
      <c r="AD31" s="108">
        <v>10</v>
      </c>
      <c r="AE31" s="108">
        <v>10</v>
      </c>
      <c r="AF31" s="108">
        <v>10</v>
      </c>
      <c r="AG31" s="108">
        <v>10</v>
      </c>
      <c r="AH31" s="108">
        <v>10</v>
      </c>
      <c r="AI31" s="98">
        <f t="shared" si="2"/>
        <v>110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49"/>
      <c r="AX31" s="49"/>
      <c r="AY31" s="49"/>
      <c r="AZ31" s="49"/>
      <c r="BA31" s="49"/>
      <c r="BB31" s="49"/>
      <c r="BC31" s="49"/>
      <c r="BD31" s="49"/>
      <c r="BE31" s="118">
        <f t="shared" si="1"/>
        <v>305</v>
      </c>
      <c r="BF31" s="42"/>
    </row>
    <row r="32" spans="1:58" ht="12.75" customHeight="1" x14ac:dyDescent="0.15">
      <c r="A32" s="180"/>
      <c r="B32" s="212"/>
      <c r="C32" s="221"/>
      <c r="D32" s="47" t="s">
        <v>21</v>
      </c>
      <c r="E32" s="46">
        <v>7</v>
      </c>
      <c r="F32" s="46">
        <v>6</v>
      </c>
      <c r="G32" s="46">
        <v>6</v>
      </c>
      <c r="H32" s="62"/>
      <c r="I32" s="46">
        <v>6</v>
      </c>
      <c r="J32" s="46">
        <v>6</v>
      </c>
      <c r="K32" s="46">
        <v>7</v>
      </c>
      <c r="L32" s="46">
        <v>6</v>
      </c>
      <c r="M32" s="46">
        <v>7</v>
      </c>
      <c r="N32" s="46">
        <v>6</v>
      </c>
      <c r="O32" s="46">
        <v>6</v>
      </c>
      <c r="P32" s="46">
        <v>6</v>
      </c>
      <c r="Q32" s="46">
        <v>7</v>
      </c>
      <c r="R32" s="46">
        <v>6</v>
      </c>
      <c r="S32" s="46">
        <v>6</v>
      </c>
      <c r="T32" s="46">
        <v>6</v>
      </c>
      <c r="U32" s="98">
        <f t="shared" si="0"/>
        <v>94</v>
      </c>
      <c r="V32" s="49"/>
      <c r="W32" s="49"/>
      <c r="X32" s="46">
        <v>9</v>
      </c>
      <c r="Y32" s="46">
        <v>9</v>
      </c>
      <c r="Z32" s="46">
        <v>7</v>
      </c>
      <c r="AA32" s="46">
        <v>9</v>
      </c>
      <c r="AB32" s="46">
        <v>9</v>
      </c>
      <c r="AC32" s="46">
        <v>9</v>
      </c>
      <c r="AD32" s="46">
        <v>8</v>
      </c>
      <c r="AE32" s="46">
        <v>9</v>
      </c>
      <c r="AF32" s="46">
        <v>7</v>
      </c>
      <c r="AG32" s="46">
        <v>9</v>
      </c>
      <c r="AH32" s="46">
        <v>9</v>
      </c>
      <c r="AI32" s="98">
        <f t="shared" si="2"/>
        <v>94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49"/>
      <c r="AX32" s="49"/>
      <c r="AY32" s="49"/>
      <c r="AZ32" s="49"/>
      <c r="BA32" s="49"/>
      <c r="BB32" s="49"/>
      <c r="BC32" s="49"/>
      <c r="BD32" s="49"/>
      <c r="BE32" s="118">
        <f t="shared" si="1"/>
        <v>188</v>
      </c>
      <c r="BF32" s="42"/>
    </row>
    <row r="33" spans="1:58" ht="12.75" customHeight="1" x14ac:dyDescent="0.15">
      <c r="A33" s="180"/>
      <c r="B33" s="211" t="s">
        <v>72</v>
      </c>
      <c r="C33" s="194" t="s">
        <v>73</v>
      </c>
      <c r="D33" s="47" t="s">
        <v>20</v>
      </c>
      <c r="E33" s="108">
        <v>6</v>
      </c>
      <c r="F33" s="108">
        <v>6</v>
      </c>
      <c r="G33" s="108">
        <v>6</v>
      </c>
      <c r="H33" s="62"/>
      <c r="I33" s="108">
        <v>6</v>
      </c>
      <c r="J33" s="108">
        <v>6</v>
      </c>
      <c r="K33" s="108">
        <v>6</v>
      </c>
      <c r="L33" s="108">
        <v>6</v>
      </c>
      <c r="M33" s="108">
        <v>6</v>
      </c>
      <c r="N33" s="108">
        <v>6</v>
      </c>
      <c r="O33" s="108">
        <v>6</v>
      </c>
      <c r="P33" s="108">
        <v>6</v>
      </c>
      <c r="Q33" s="108">
        <v>6</v>
      </c>
      <c r="R33" s="108">
        <v>6</v>
      </c>
      <c r="S33" s="108">
        <v>6</v>
      </c>
      <c r="T33" s="108">
        <v>6</v>
      </c>
      <c r="U33" s="98">
        <f t="shared" si="0"/>
        <v>90</v>
      </c>
      <c r="V33" s="49"/>
      <c r="W33" s="49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98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49"/>
      <c r="AX33" s="49"/>
      <c r="AY33" s="49"/>
      <c r="AZ33" s="49"/>
      <c r="BA33" s="49"/>
      <c r="BB33" s="49"/>
      <c r="BC33" s="49"/>
      <c r="BD33" s="49"/>
      <c r="BE33" s="118">
        <f t="shared" si="1"/>
        <v>90</v>
      </c>
      <c r="BF33" s="42"/>
    </row>
    <row r="34" spans="1:58" ht="12.75" customHeight="1" x14ac:dyDescent="0.15">
      <c r="A34" s="180"/>
      <c r="B34" s="212"/>
      <c r="C34" s="195"/>
      <c r="D34" s="47" t="s">
        <v>21</v>
      </c>
      <c r="E34" s="46">
        <v>2</v>
      </c>
      <c r="F34" s="46">
        <v>2</v>
      </c>
      <c r="G34" s="46">
        <v>2</v>
      </c>
      <c r="H34" s="62"/>
      <c r="I34" s="46">
        <v>2</v>
      </c>
      <c r="J34" s="46">
        <v>2</v>
      </c>
      <c r="K34" s="46">
        <v>2</v>
      </c>
      <c r="L34" s="46">
        <v>2</v>
      </c>
      <c r="M34" s="46">
        <v>3</v>
      </c>
      <c r="N34" s="46">
        <v>3</v>
      </c>
      <c r="O34" s="46">
        <v>2</v>
      </c>
      <c r="P34" s="46">
        <v>2</v>
      </c>
      <c r="Q34" s="46">
        <v>2</v>
      </c>
      <c r="R34" s="46">
        <v>2</v>
      </c>
      <c r="S34" s="46">
        <v>2</v>
      </c>
      <c r="T34" s="46">
        <v>2</v>
      </c>
      <c r="U34" s="98">
        <f t="shared" si="0"/>
        <v>32</v>
      </c>
      <c r="V34" s="49"/>
      <c r="W34" s="49"/>
      <c r="X34" s="31"/>
      <c r="Y34" s="31"/>
      <c r="Z34" s="31"/>
      <c r="AA34" s="52"/>
      <c r="AB34" s="52"/>
      <c r="AC34" s="52"/>
      <c r="AD34" s="52"/>
      <c r="AE34" s="52"/>
      <c r="AF34" s="52"/>
      <c r="AG34" s="31"/>
      <c r="AH34" s="31"/>
      <c r="AI34" s="98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49"/>
      <c r="AX34" s="49"/>
      <c r="AY34" s="49"/>
      <c r="AZ34" s="49"/>
      <c r="BA34" s="49"/>
      <c r="BB34" s="49"/>
      <c r="BC34" s="49"/>
      <c r="BD34" s="49"/>
      <c r="BE34" s="118">
        <f t="shared" si="1"/>
        <v>32</v>
      </c>
      <c r="BF34" s="42"/>
    </row>
    <row r="35" spans="1:58" ht="9.75" customHeight="1" x14ac:dyDescent="0.15">
      <c r="A35" s="180"/>
      <c r="B35" s="211" t="s">
        <v>65</v>
      </c>
      <c r="C35" s="194" t="s">
        <v>64</v>
      </c>
      <c r="D35" s="47" t="s">
        <v>20</v>
      </c>
      <c r="E35" s="31"/>
      <c r="F35" s="31"/>
      <c r="G35" s="31"/>
      <c r="H35" s="62">
        <v>36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98"/>
      <c r="V35" s="53"/>
      <c r="W35" s="49"/>
      <c r="X35" s="31"/>
      <c r="Y35" s="31"/>
      <c r="Z35" s="31"/>
      <c r="AA35" s="52"/>
      <c r="AB35" s="52"/>
      <c r="AC35" s="52"/>
      <c r="AD35" s="52"/>
      <c r="AE35" s="52"/>
      <c r="AF35" s="52"/>
      <c r="AG35" s="31"/>
      <c r="AH35" s="31"/>
      <c r="AI35" s="98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49"/>
      <c r="AX35" s="49"/>
      <c r="AY35" s="49"/>
      <c r="AZ35" s="49"/>
      <c r="BA35" s="49"/>
      <c r="BB35" s="49"/>
      <c r="BC35" s="49"/>
      <c r="BD35" s="49"/>
      <c r="BE35" s="118">
        <f>H35</f>
        <v>36</v>
      </c>
      <c r="BF35" s="42"/>
    </row>
    <row r="36" spans="1:58" ht="7.5" customHeight="1" x14ac:dyDescent="0.15">
      <c r="A36" s="180"/>
      <c r="B36" s="212"/>
      <c r="C36" s="195"/>
      <c r="D36" s="47" t="s">
        <v>21</v>
      </c>
      <c r="E36" s="31"/>
      <c r="F36" s="31"/>
      <c r="G36" s="31"/>
      <c r="H36" s="6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98"/>
      <c r="V36" s="49"/>
      <c r="W36" s="49"/>
      <c r="X36" s="31"/>
      <c r="Y36" s="31"/>
      <c r="Z36" s="31"/>
      <c r="AA36" s="52"/>
      <c r="AB36" s="52"/>
      <c r="AC36" s="52"/>
      <c r="AD36" s="52"/>
      <c r="AE36" s="52"/>
      <c r="AF36" s="52"/>
      <c r="AG36" s="31"/>
      <c r="AH36" s="31"/>
      <c r="AI36" s="98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49"/>
      <c r="AX36" s="49"/>
      <c r="AY36" s="49"/>
      <c r="AZ36" s="49"/>
      <c r="BA36" s="49"/>
      <c r="BB36" s="49"/>
      <c r="BC36" s="49"/>
      <c r="BD36" s="49"/>
      <c r="BE36" s="118"/>
      <c r="BF36" s="42"/>
    </row>
    <row r="37" spans="1:58" ht="10.5" customHeight="1" x14ac:dyDescent="0.15">
      <c r="A37" s="180"/>
      <c r="B37" s="211" t="s">
        <v>74</v>
      </c>
      <c r="C37" s="192" t="s">
        <v>75</v>
      </c>
      <c r="D37" s="47" t="s">
        <v>20</v>
      </c>
      <c r="E37" s="31"/>
      <c r="F37" s="31"/>
      <c r="G37" s="31"/>
      <c r="H37" s="6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98"/>
      <c r="V37" s="49"/>
      <c r="W37" s="49"/>
      <c r="X37" s="31"/>
      <c r="Y37" s="31"/>
      <c r="Z37" s="31"/>
      <c r="AA37" s="52"/>
      <c r="AB37" s="52"/>
      <c r="AC37" s="52"/>
      <c r="AD37" s="52"/>
      <c r="AE37" s="52"/>
      <c r="AF37" s="52"/>
      <c r="AG37" s="31"/>
      <c r="AH37" s="31"/>
      <c r="AI37" s="98"/>
      <c r="AJ37" s="51">
        <v>36</v>
      </c>
      <c r="AK37" s="51">
        <v>36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3"/>
      <c r="AX37" s="49"/>
      <c r="AY37" s="49"/>
      <c r="AZ37" s="49"/>
      <c r="BA37" s="49"/>
      <c r="BB37" s="49"/>
      <c r="BC37" s="49"/>
      <c r="BD37" s="49"/>
      <c r="BE37" s="118">
        <f>AJ37+AK37</f>
        <v>72</v>
      </c>
      <c r="BF37" s="42"/>
    </row>
    <row r="38" spans="1:58" ht="7.15" customHeight="1" x14ac:dyDescent="0.15">
      <c r="A38" s="180"/>
      <c r="B38" s="212"/>
      <c r="C38" s="195"/>
      <c r="D38" s="47" t="s">
        <v>21</v>
      </c>
      <c r="E38" s="31"/>
      <c r="F38" s="31"/>
      <c r="G38" s="31"/>
      <c r="H38" s="6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98"/>
      <c r="V38" s="49"/>
      <c r="W38" s="49"/>
      <c r="X38" s="31"/>
      <c r="Y38" s="31"/>
      <c r="Z38" s="31"/>
      <c r="AA38" s="52"/>
      <c r="AB38" s="52"/>
      <c r="AC38" s="52"/>
      <c r="AD38" s="52"/>
      <c r="AE38" s="52"/>
      <c r="AF38" s="52"/>
      <c r="AG38" s="31"/>
      <c r="AH38" s="31"/>
      <c r="AI38" s="98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49"/>
      <c r="AX38" s="49"/>
      <c r="AY38" s="49"/>
      <c r="AZ38" s="49"/>
      <c r="BA38" s="49"/>
      <c r="BB38" s="49"/>
      <c r="BC38" s="49"/>
      <c r="BD38" s="49"/>
      <c r="BE38" s="118"/>
      <c r="BF38" s="42"/>
    </row>
    <row r="39" spans="1:58" ht="6" customHeight="1" x14ac:dyDescent="0.15">
      <c r="A39" s="180"/>
      <c r="B39" s="189" t="s">
        <v>76</v>
      </c>
      <c r="C39" s="196" t="s">
        <v>66</v>
      </c>
      <c r="D39" s="136" t="s">
        <v>20</v>
      </c>
      <c r="E39" s="31"/>
      <c r="F39" s="31"/>
      <c r="G39" s="31"/>
      <c r="H39" s="6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98"/>
      <c r="V39" s="49"/>
      <c r="W39" s="49"/>
      <c r="X39" s="31"/>
      <c r="Y39" s="31"/>
      <c r="Z39" s="31"/>
      <c r="AA39" s="52"/>
      <c r="AB39" s="52"/>
      <c r="AC39" s="52"/>
      <c r="AD39" s="52"/>
      <c r="AE39" s="52"/>
      <c r="AF39" s="52"/>
      <c r="AG39" s="31"/>
      <c r="AH39" s="31"/>
      <c r="AI39" s="98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49"/>
      <c r="AX39" s="49"/>
      <c r="AY39" s="49"/>
      <c r="AZ39" s="49"/>
      <c r="BA39" s="49"/>
      <c r="BB39" s="49"/>
      <c r="BC39" s="49"/>
      <c r="BD39" s="49"/>
      <c r="BE39" s="118"/>
      <c r="BF39" s="42"/>
    </row>
    <row r="40" spans="1:58" ht="26.25" customHeight="1" x14ac:dyDescent="0.15">
      <c r="A40" s="180"/>
      <c r="B40" s="189"/>
      <c r="C40" s="196"/>
      <c r="D40" s="136" t="s">
        <v>21</v>
      </c>
      <c r="E40" s="31"/>
      <c r="F40" s="31"/>
      <c r="G40" s="31"/>
      <c r="H40" s="6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98"/>
      <c r="V40" s="49"/>
      <c r="W40" s="49"/>
      <c r="X40" s="31"/>
      <c r="Y40" s="31"/>
      <c r="Z40" s="31"/>
      <c r="AA40" s="52"/>
      <c r="AB40" s="52"/>
      <c r="AC40" s="52"/>
      <c r="AD40" s="52"/>
      <c r="AE40" s="52"/>
      <c r="AF40" s="52"/>
      <c r="AG40" s="31"/>
      <c r="AH40" s="31"/>
      <c r="AI40" s="98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49"/>
      <c r="AX40" s="49"/>
      <c r="AY40" s="49"/>
      <c r="AZ40" s="49"/>
      <c r="BA40" s="49"/>
      <c r="BB40" s="49"/>
      <c r="BC40" s="49"/>
      <c r="BD40" s="49"/>
      <c r="BE40" s="118"/>
      <c r="BF40" s="42"/>
    </row>
    <row r="41" spans="1:58" ht="9.75" customHeight="1" x14ac:dyDescent="0.15">
      <c r="A41" s="180"/>
      <c r="B41" s="219" t="s">
        <v>69</v>
      </c>
      <c r="C41" s="220" t="s">
        <v>77</v>
      </c>
      <c r="D41" s="47" t="s">
        <v>20</v>
      </c>
      <c r="E41" s="108">
        <v>8</v>
      </c>
      <c r="F41" s="108">
        <v>6</v>
      </c>
      <c r="G41" s="108">
        <v>8</v>
      </c>
      <c r="H41" s="62"/>
      <c r="I41" s="108">
        <v>6</v>
      </c>
      <c r="J41" s="108">
        <v>8</v>
      </c>
      <c r="K41" s="108">
        <v>6</v>
      </c>
      <c r="L41" s="108">
        <v>8</v>
      </c>
      <c r="M41" s="108">
        <v>6</v>
      </c>
      <c r="N41" s="108">
        <v>8</v>
      </c>
      <c r="O41" s="108">
        <v>6</v>
      </c>
      <c r="P41" s="108">
        <v>8</v>
      </c>
      <c r="Q41" s="108">
        <v>6</v>
      </c>
      <c r="R41" s="108">
        <v>8</v>
      </c>
      <c r="S41" s="108">
        <v>6</v>
      </c>
      <c r="T41" s="108">
        <v>7</v>
      </c>
      <c r="U41" s="98">
        <f t="shared" si="0"/>
        <v>105</v>
      </c>
      <c r="V41" s="49"/>
      <c r="W41" s="49"/>
      <c r="X41" s="108">
        <v>16</v>
      </c>
      <c r="Y41" s="108">
        <v>18</v>
      </c>
      <c r="Z41" s="108">
        <v>16</v>
      </c>
      <c r="AA41" s="108">
        <v>18</v>
      </c>
      <c r="AB41" s="108">
        <v>16</v>
      </c>
      <c r="AC41" s="108">
        <v>18</v>
      </c>
      <c r="AD41" s="108">
        <v>16</v>
      </c>
      <c r="AE41" s="108">
        <v>18</v>
      </c>
      <c r="AF41" s="108">
        <v>16</v>
      </c>
      <c r="AG41" s="108">
        <v>18</v>
      </c>
      <c r="AH41" s="108">
        <v>17</v>
      </c>
      <c r="AI41" s="98">
        <f t="shared" si="2"/>
        <v>187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49"/>
      <c r="AX41" s="49"/>
      <c r="AY41" s="49"/>
      <c r="AZ41" s="49"/>
      <c r="BA41" s="49"/>
      <c r="BB41" s="49"/>
      <c r="BC41" s="49"/>
      <c r="BD41" s="49"/>
      <c r="BE41" s="118">
        <f t="shared" si="1"/>
        <v>292</v>
      </c>
      <c r="BF41" s="42"/>
    </row>
    <row r="42" spans="1:58" ht="15.75" customHeight="1" x14ac:dyDescent="0.15">
      <c r="A42" s="180"/>
      <c r="B42" s="219"/>
      <c r="C42" s="220"/>
      <c r="D42" s="47" t="s">
        <v>21</v>
      </c>
      <c r="E42" s="46">
        <v>4</v>
      </c>
      <c r="F42" s="46">
        <v>4</v>
      </c>
      <c r="G42" s="46">
        <v>5</v>
      </c>
      <c r="H42" s="62"/>
      <c r="I42" s="46">
        <v>5</v>
      </c>
      <c r="J42" s="46">
        <v>4</v>
      </c>
      <c r="K42" s="46">
        <v>5</v>
      </c>
      <c r="L42" s="46">
        <v>5</v>
      </c>
      <c r="M42" s="46">
        <v>4</v>
      </c>
      <c r="N42" s="46">
        <v>4</v>
      </c>
      <c r="O42" s="46">
        <v>6</v>
      </c>
      <c r="P42" s="46">
        <v>5</v>
      </c>
      <c r="Q42" s="46">
        <v>5</v>
      </c>
      <c r="R42" s="46">
        <v>5</v>
      </c>
      <c r="S42" s="46">
        <v>5</v>
      </c>
      <c r="T42" s="46">
        <v>5</v>
      </c>
      <c r="U42" s="98">
        <f t="shared" si="0"/>
        <v>71</v>
      </c>
      <c r="V42" s="49"/>
      <c r="W42" s="49"/>
      <c r="X42" s="46">
        <v>7</v>
      </c>
      <c r="Y42" s="46">
        <v>7</v>
      </c>
      <c r="Z42" s="46">
        <v>7</v>
      </c>
      <c r="AA42" s="46">
        <v>6</v>
      </c>
      <c r="AB42" s="46">
        <v>7</v>
      </c>
      <c r="AC42" s="46">
        <v>7</v>
      </c>
      <c r="AD42" s="46">
        <v>6</v>
      </c>
      <c r="AE42" s="46">
        <v>7</v>
      </c>
      <c r="AF42" s="46">
        <v>7</v>
      </c>
      <c r="AG42" s="46">
        <v>7</v>
      </c>
      <c r="AH42" s="46">
        <v>6</v>
      </c>
      <c r="AI42" s="98">
        <f t="shared" si="2"/>
        <v>74</v>
      </c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49"/>
      <c r="AX42" s="49"/>
      <c r="AY42" s="49"/>
      <c r="AZ42" s="49"/>
      <c r="BA42" s="49"/>
      <c r="BB42" s="49"/>
      <c r="BC42" s="49"/>
      <c r="BD42" s="49"/>
      <c r="BE42" s="118">
        <f t="shared" si="1"/>
        <v>145</v>
      </c>
      <c r="BF42" s="42"/>
    </row>
    <row r="43" spans="1:58" ht="11.25" customHeight="1" x14ac:dyDescent="0.15">
      <c r="A43" s="180"/>
      <c r="B43" s="181" t="s">
        <v>78</v>
      </c>
      <c r="C43" s="182" t="s">
        <v>79</v>
      </c>
      <c r="D43" s="130" t="s">
        <v>20</v>
      </c>
      <c r="E43" s="31"/>
      <c r="F43" s="31"/>
      <c r="G43" s="31"/>
      <c r="H43" s="6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98"/>
      <c r="V43" s="49"/>
      <c r="W43" s="49"/>
      <c r="X43" s="31"/>
      <c r="Y43" s="31"/>
      <c r="Z43" s="31"/>
      <c r="AA43" s="52"/>
      <c r="AB43" s="52"/>
      <c r="AC43" s="52"/>
      <c r="AD43" s="52"/>
      <c r="AE43" s="52"/>
      <c r="AF43" s="52"/>
      <c r="AG43" s="31"/>
      <c r="AH43" s="31"/>
      <c r="AI43" s="98"/>
      <c r="AJ43" s="51"/>
      <c r="AK43" s="51"/>
      <c r="AL43" s="51">
        <v>36</v>
      </c>
      <c r="AM43" s="51">
        <v>36</v>
      </c>
      <c r="AN43" s="51">
        <v>36</v>
      </c>
      <c r="AO43" s="51">
        <v>36</v>
      </c>
      <c r="AP43" s="51">
        <v>36</v>
      </c>
      <c r="AQ43" s="51">
        <v>36</v>
      </c>
      <c r="AR43" s="51">
        <v>36</v>
      </c>
      <c r="AS43" s="51">
        <v>36</v>
      </c>
      <c r="AT43" s="51">
        <v>36</v>
      </c>
      <c r="AU43" s="51">
        <v>36</v>
      </c>
      <c r="AV43" s="51">
        <v>36</v>
      </c>
      <c r="AW43" s="53"/>
      <c r="AX43" s="49"/>
      <c r="AY43" s="49"/>
      <c r="AZ43" s="49"/>
      <c r="BA43" s="49"/>
      <c r="BB43" s="49"/>
      <c r="BC43" s="49"/>
      <c r="BD43" s="49"/>
      <c r="BE43" s="118">
        <f>AL43+AM43+AN43+AO43+AP43+AQ43+AR43+AS43+AT43+AU43+AV43</f>
        <v>396</v>
      </c>
      <c r="BF43" s="42"/>
    </row>
    <row r="44" spans="1:58" ht="9" customHeight="1" x14ac:dyDescent="0.15">
      <c r="A44" s="180"/>
      <c r="B44" s="181"/>
      <c r="C44" s="182"/>
      <c r="D44" s="130" t="s">
        <v>21</v>
      </c>
      <c r="E44" s="31"/>
      <c r="F44" s="31"/>
      <c r="G44" s="31"/>
      <c r="H44" s="6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98"/>
      <c r="V44" s="49"/>
      <c r="W44" s="49"/>
      <c r="X44" s="31"/>
      <c r="Y44" s="31"/>
      <c r="Z44" s="31"/>
      <c r="AA44" s="52"/>
      <c r="AB44" s="52"/>
      <c r="AC44" s="52"/>
      <c r="AD44" s="52"/>
      <c r="AE44" s="52"/>
      <c r="AF44" s="52"/>
      <c r="AG44" s="31"/>
      <c r="AH44" s="31"/>
      <c r="AI44" s="98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49"/>
      <c r="AX44" s="49"/>
      <c r="AY44" s="49"/>
      <c r="AZ44" s="49"/>
      <c r="BA44" s="49"/>
      <c r="BB44" s="49"/>
      <c r="BC44" s="49"/>
      <c r="BD44" s="49"/>
      <c r="BE44" s="118"/>
      <c r="BF44" s="42"/>
    </row>
    <row r="45" spans="1:58" ht="9" customHeight="1" x14ac:dyDescent="0.15">
      <c r="A45" s="180"/>
      <c r="B45" s="215" t="s">
        <v>31</v>
      </c>
      <c r="C45" s="210" t="s">
        <v>80</v>
      </c>
      <c r="D45" s="136" t="s">
        <v>20</v>
      </c>
      <c r="E45" s="31"/>
      <c r="F45" s="31"/>
      <c r="G45" s="31"/>
      <c r="H45" s="6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98"/>
      <c r="V45" s="49"/>
      <c r="W45" s="49"/>
      <c r="X45" s="31"/>
      <c r="Y45" s="31"/>
      <c r="Z45" s="31"/>
      <c r="AA45" s="52"/>
      <c r="AB45" s="52"/>
      <c r="AC45" s="52"/>
      <c r="AD45" s="52"/>
      <c r="AE45" s="52"/>
      <c r="AF45" s="52"/>
      <c r="AG45" s="31"/>
      <c r="AH45" s="31"/>
      <c r="AI45" s="98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49"/>
      <c r="AX45" s="49"/>
      <c r="AY45" s="49"/>
      <c r="AZ45" s="49"/>
      <c r="BA45" s="49"/>
      <c r="BB45" s="49"/>
      <c r="BC45" s="49"/>
      <c r="BD45" s="49"/>
      <c r="BE45" s="118"/>
      <c r="BF45" s="42"/>
    </row>
    <row r="46" spans="1:58" ht="15.6" customHeight="1" x14ac:dyDescent="0.15">
      <c r="A46" s="180"/>
      <c r="B46" s="215"/>
      <c r="C46" s="210"/>
      <c r="D46" s="136" t="s">
        <v>21</v>
      </c>
      <c r="E46" s="31"/>
      <c r="F46" s="31"/>
      <c r="G46" s="31"/>
      <c r="H46" s="6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98"/>
      <c r="V46" s="49"/>
      <c r="W46" s="49"/>
      <c r="X46" s="31"/>
      <c r="Y46" s="31"/>
      <c r="Z46" s="31"/>
      <c r="AA46" s="52"/>
      <c r="AB46" s="52"/>
      <c r="AC46" s="52"/>
      <c r="AD46" s="52"/>
      <c r="AE46" s="52"/>
      <c r="AF46" s="52"/>
      <c r="AG46" s="31"/>
      <c r="AH46" s="31"/>
      <c r="AI46" s="98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49"/>
      <c r="AX46" s="49"/>
      <c r="AY46" s="49"/>
      <c r="AZ46" s="49"/>
      <c r="BA46" s="49"/>
      <c r="BB46" s="49"/>
      <c r="BC46" s="49"/>
      <c r="BD46" s="49"/>
      <c r="BE46" s="118"/>
      <c r="BF46" s="42"/>
    </row>
    <row r="47" spans="1:58" ht="15.75" customHeight="1" x14ac:dyDescent="0.15">
      <c r="A47" s="180"/>
      <c r="B47" s="161" t="s">
        <v>81</v>
      </c>
      <c r="C47" s="163" t="s">
        <v>82</v>
      </c>
      <c r="D47" s="130" t="s">
        <v>20</v>
      </c>
      <c r="E47" s="52"/>
      <c r="F47" s="52"/>
      <c r="G47" s="52"/>
      <c r="H47" s="6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98"/>
      <c r="V47" s="49"/>
      <c r="W47" s="49"/>
      <c r="X47" s="108">
        <v>4</v>
      </c>
      <c r="Y47" s="108">
        <v>4</v>
      </c>
      <c r="Z47" s="108">
        <v>4</v>
      </c>
      <c r="AA47" s="108">
        <v>4</v>
      </c>
      <c r="AB47" s="108">
        <v>4</v>
      </c>
      <c r="AC47" s="108">
        <v>4</v>
      </c>
      <c r="AD47" s="108">
        <v>4</v>
      </c>
      <c r="AE47" s="108">
        <v>4</v>
      </c>
      <c r="AF47" s="108">
        <v>4</v>
      </c>
      <c r="AG47" s="108">
        <v>4</v>
      </c>
      <c r="AH47" s="108">
        <v>4</v>
      </c>
      <c r="AI47" s="98">
        <f t="shared" si="2"/>
        <v>44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49"/>
      <c r="AX47" s="49"/>
      <c r="AY47" s="49"/>
      <c r="AZ47" s="49"/>
      <c r="BA47" s="49"/>
      <c r="BB47" s="49"/>
      <c r="BC47" s="49"/>
      <c r="BD47" s="49"/>
      <c r="BE47" s="118">
        <f t="shared" si="1"/>
        <v>44</v>
      </c>
      <c r="BF47" s="42"/>
    </row>
    <row r="48" spans="1:58" ht="14.25" customHeight="1" x14ac:dyDescent="0.15">
      <c r="A48" s="180"/>
      <c r="B48" s="216"/>
      <c r="C48" s="164"/>
      <c r="D48" s="130" t="s">
        <v>20</v>
      </c>
      <c r="E48" s="31"/>
      <c r="F48" s="31"/>
      <c r="G48" s="31"/>
      <c r="H48" s="6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98"/>
      <c r="V48" s="49"/>
      <c r="W48" s="49"/>
      <c r="X48" s="46">
        <v>0</v>
      </c>
      <c r="Y48" s="46">
        <v>0</v>
      </c>
      <c r="Z48" s="46">
        <v>1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46">
        <v>0</v>
      </c>
      <c r="AH48" s="46">
        <v>1</v>
      </c>
      <c r="AI48" s="98">
        <f t="shared" si="2"/>
        <v>2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49"/>
      <c r="AX48" s="49"/>
      <c r="AY48" s="49"/>
      <c r="AZ48" s="49"/>
      <c r="BA48" s="49"/>
      <c r="BB48" s="49"/>
      <c r="BC48" s="49"/>
      <c r="BD48" s="49"/>
      <c r="BE48" s="118">
        <f t="shared" si="1"/>
        <v>2</v>
      </c>
      <c r="BF48" s="42"/>
    </row>
    <row r="49" spans="1:58" ht="14.25" customHeight="1" x14ac:dyDescent="0.15">
      <c r="A49" s="180"/>
      <c r="B49" s="189" t="s">
        <v>34</v>
      </c>
      <c r="C49" s="217" t="s">
        <v>87</v>
      </c>
      <c r="D49" s="136" t="s">
        <v>20</v>
      </c>
      <c r="E49" s="31"/>
      <c r="F49" s="31"/>
      <c r="G49" s="31"/>
      <c r="H49" s="6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98"/>
      <c r="V49" s="49"/>
      <c r="W49" s="49"/>
      <c r="X49" s="31"/>
      <c r="Y49" s="31"/>
      <c r="Z49" s="31"/>
      <c r="AA49" s="52"/>
      <c r="AB49" s="52"/>
      <c r="AC49" s="52"/>
      <c r="AD49" s="52"/>
      <c r="AE49" s="52"/>
      <c r="AF49" s="52"/>
      <c r="AG49" s="31"/>
      <c r="AH49" s="31"/>
      <c r="AI49" s="98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49"/>
      <c r="AX49" s="49"/>
      <c r="AY49" s="49"/>
      <c r="AZ49" s="49"/>
      <c r="BA49" s="49"/>
      <c r="BB49" s="49"/>
      <c r="BC49" s="49"/>
      <c r="BD49" s="49"/>
      <c r="BE49" s="118"/>
      <c r="BF49" s="42"/>
    </row>
    <row r="50" spans="1:58" ht="15" customHeight="1" x14ac:dyDescent="0.15">
      <c r="A50" s="180"/>
      <c r="B50" s="189"/>
      <c r="C50" s="218"/>
      <c r="D50" s="136" t="s">
        <v>21</v>
      </c>
      <c r="E50" s="31"/>
      <c r="F50" s="31"/>
      <c r="G50" s="31"/>
      <c r="H50" s="6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98"/>
      <c r="V50" s="49"/>
      <c r="W50" s="49"/>
      <c r="X50" s="31"/>
      <c r="Y50" s="31"/>
      <c r="Z50" s="31"/>
      <c r="AA50" s="52"/>
      <c r="AB50" s="52"/>
      <c r="AC50" s="52"/>
      <c r="AD50" s="52"/>
      <c r="AE50" s="52"/>
      <c r="AF50" s="52"/>
      <c r="AG50" s="31"/>
      <c r="AH50" s="31"/>
      <c r="AI50" s="98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49"/>
      <c r="AX50" s="49"/>
      <c r="AY50" s="49"/>
      <c r="AZ50" s="49"/>
      <c r="BA50" s="49"/>
      <c r="BB50" s="49"/>
      <c r="BC50" s="49"/>
      <c r="BD50" s="49"/>
      <c r="BE50" s="118"/>
      <c r="BF50" s="42"/>
    </row>
    <row r="51" spans="1:58" ht="17.25" customHeight="1" x14ac:dyDescent="0.15">
      <c r="A51" s="180"/>
      <c r="B51" s="214" t="s">
        <v>37</v>
      </c>
      <c r="C51" s="214"/>
      <c r="D51" s="214"/>
      <c r="E51" s="31">
        <f>E15+E17+E25+E27+E31+E33+E41</f>
        <v>36</v>
      </c>
      <c r="F51" s="31">
        <f t="shared" ref="F51:T52" si="3">F15+F17+F25+F27+F31+F33+F41</f>
        <v>36</v>
      </c>
      <c r="G51" s="31">
        <f t="shared" si="3"/>
        <v>36</v>
      </c>
      <c r="H51" s="62"/>
      <c r="I51" s="31">
        <f t="shared" si="3"/>
        <v>36</v>
      </c>
      <c r="J51" s="31">
        <f t="shared" si="3"/>
        <v>36</v>
      </c>
      <c r="K51" s="31">
        <f t="shared" si="3"/>
        <v>36</v>
      </c>
      <c r="L51" s="31">
        <f t="shared" si="3"/>
        <v>36</v>
      </c>
      <c r="M51" s="31">
        <f t="shared" si="3"/>
        <v>36</v>
      </c>
      <c r="N51" s="31">
        <f t="shared" si="3"/>
        <v>36</v>
      </c>
      <c r="O51" s="31">
        <f t="shared" si="3"/>
        <v>36</v>
      </c>
      <c r="P51" s="31">
        <f t="shared" si="3"/>
        <v>36</v>
      </c>
      <c r="Q51" s="31">
        <f t="shared" si="3"/>
        <v>36</v>
      </c>
      <c r="R51" s="31">
        <f t="shared" si="3"/>
        <v>36</v>
      </c>
      <c r="S51" s="31">
        <f t="shared" si="3"/>
        <v>36</v>
      </c>
      <c r="T51" s="31">
        <f t="shared" si="3"/>
        <v>36</v>
      </c>
      <c r="U51" s="98">
        <f t="shared" si="0"/>
        <v>540</v>
      </c>
      <c r="V51" s="49"/>
      <c r="W51" s="49"/>
      <c r="X51" s="31">
        <f>X15+X17+X27+X31+X41+X47</f>
        <v>36</v>
      </c>
      <c r="Y51" s="31">
        <f t="shared" ref="Y51:AH52" si="4">Y15+Y17+Y27+Y31+Y41+Y47</f>
        <v>36</v>
      </c>
      <c r="Z51" s="31">
        <f t="shared" si="4"/>
        <v>36</v>
      </c>
      <c r="AA51" s="52">
        <f t="shared" si="4"/>
        <v>36</v>
      </c>
      <c r="AB51" s="52">
        <f t="shared" si="4"/>
        <v>36</v>
      </c>
      <c r="AC51" s="52">
        <f t="shared" si="4"/>
        <v>36</v>
      </c>
      <c r="AD51" s="52">
        <f t="shared" si="4"/>
        <v>36</v>
      </c>
      <c r="AE51" s="52">
        <f t="shared" si="4"/>
        <v>36</v>
      </c>
      <c r="AF51" s="52">
        <f t="shared" si="4"/>
        <v>36</v>
      </c>
      <c r="AG51" s="31">
        <f t="shared" si="4"/>
        <v>36</v>
      </c>
      <c r="AH51" s="31">
        <f t="shared" si="4"/>
        <v>36</v>
      </c>
      <c r="AI51" s="98">
        <f t="shared" si="2"/>
        <v>396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49"/>
      <c r="AX51" s="49"/>
      <c r="AY51" s="49"/>
      <c r="AZ51" s="49"/>
      <c r="BA51" s="49"/>
      <c r="BB51" s="49"/>
      <c r="BC51" s="49"/>
      <c r="BD51" s="49"/>
      <c r="BE51" s="118">
        <f t="shared" si="1"/>
        <v>936</v>
      </c>
      <c r="BF51" s="42"/>
    </row>
    <row r="52" spans="1:58" ht="14.25" customHeight="1" x14ac:dyDescent="0.15">
      <c r="A52" s="180"/>
      <c r="B52" s="207" t="s">
        <v>35</v>
      </c>
      <c r="C52" s="207"/>
      <c r="D52" s="207"/>
      <c r="E52" s="31">
        <f>E16+E18+E26+E28+E32+E34+E42</f>
        <v>18</v>
      </c>
      <c r="F52" s="52">
        <f t="shared" si="3"/>
        <v>18</v>
      </c>
      <c r="G52" s="52">
        <f t="shared" si="3"/>
        <v>18</v>
      </c>
      <c r="H52" s="62"/>
      <c r="I52" s="52">
        <f t="shared" si="3"/>
        <v>18</v>
      </c>
      <c r="J52" s="52">
        <f t="shared" si="3"/>
        <v>18</v>
      </c>
      <c r="K52" s="52">
        <f t="shared" si="3"/>
        <v>18</v>
      </c>
      <c r="L52" s="52">
        <f t="shared" si="3"/>
        <v>18</v>
      </c>
      <c r="M52" s="52">
        <f t="shared" si="3"/>
        <v>18</v>
      </c>
      <c r="N52" s="52">
        <f t="shared" si="3"/>
        <v>18</v>
      </c>
      <c r="O52" s="52">
        <f t="shared" si="3"/>
        <v>18</v>
      </c>
      <c r="P52" s="52">
        <f t="shared" si="3"/>
        <v>18</v>
      </c>
      <c r="Q52" s="52">
        <f t="shared" si="3"/>
        <v>18</v>
      </c>
      <c r="R52" s="52">
        <f t="shared" si="3"/>
        <v>18</v>
      </c>
      <c r="S52" s="52">
        <f t="shared" si="3"/>
        <v>18</v>
      </c>
      <c r="T52" s="52">
        <f t="shared" si="3"/>
        <v>18</v>
      </c>
      <c r="U52" s="98">
        <f t="shared" si="0"/>
        <v>270</v>
      </c>
      <c r="V52" s="49"/>
      <c r="W52" s="49"/>
      <c r="X52" s="52">
        <f>X16+X18+X28+X32+X42+X48</f>
        <v>18</v>
      </c>
      <c r="Y52" s="52">
        <f t="shared" si="4"/>
        <v>18</v>
      </c>
      <c r="Z52" s="52">
        <f t="shared" si="4"/>
        <v>18</v>
      </c>
      <c r="AA52" s="52">
        <f t="shared" si="4"/>
        <v>18</v>
      </c>
      <c r="AB52" s="54">
        <f t="shared" si="4"/>
        <v>18</v>
      </c>
      <c r="AC52" s="54">
        <f t="shared" si="4"/>
        <v>18</v>
      </c>
      <c r="AD52" s="52">
        <f t="shared" si="4"/>
        <v>18</v>
      </c>
      <c r="AE52" s="52">
        <f t="shared" si="4"/>
        <v>18</v>
      </c>
      <c r="AF52" s="52">
        <f t="shared" si="4"/>
        <v>18</v>
      </c>
      <c r="AG52" s="31">
        <f t="shared" si="4"/>
        <v>18</v>
      </c>
      <c r="AH52" s="31">
        <f t="shared" si="4"/>
        <v>18</v>
      </c>
      <c r="AI52" s="98">
        <f t="shared" si="2"/>
        <v>198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49"/>
      <c r="AX52" s="49"/>
      <c r="AY52" s="49"/>
      <c r="AZ52" s="49"/>
      <c r="BA52" s="49"/>
      <c r="BB52" s="49"/>
      <c r="BC52" s="49"/>
      <c r="BD52" s="49"/>
      <c r="BE52" s="118">
        <f t="shared" si="1"/>
        <v>468</v>
      </c>
      <c r="BF52" s="42"/>
    </row>
    <row r="53" spans="1:58" ht="12.75" customHeight="1" x14ac:dyDescent="0.15">
      <c r="A53" s="180"/>
      <c r="B53" s="207" t="s">
        <v>36</v>
      </c>
      <c r="C53" s="207"/>
      <c r="D53" s="207"/>
      <c r="E53" s="31">
        <f>E51+E52</f>
        <v>54</v>
      </c>
      <c r="F53" s="31">
        <f t="shared" ref="F53:T53" si="5">F51+F52</f>
        <v>54</v>
      </c>
      <c r="G53" s="31">
        <f t="shared" si="5"/>
        <v>54</v>
      </c>
      <c r="H53" s="62"/>
      <c r="I53" s="31">
        <f t="shared" si="5"/>
        <v>54</v>
      </c>
      <c r="J53" s="31">
        <f t="shared" si="5"/>
        <v>54</v>
      </c>
      <c r="K53" s="31">
        <f t="shared" si="5"/>
        <v>54</v>
      </c>
      <c r="L53" s="31">
        <f t="shared" si="5"/>
        <v>54</v>
      </c>
      <c r="M53" s="31">
        <f t="shared" si="5"/>
        <v>54</v>
      </c>
      <c r="N53" s="31">
        <f t="shared" si="5"/>
        <v>54</v>
      </c>
      <c r="O53" s="31">
        <f t="shared" si="5"/>
        <v>54</v>
      </c>
      <c r="P53" s="31">
        <f t="shared" si="5"/>
        <v>54</v>
      </c>
      <c r="Q53" s="31">
        <f t="shared" si="5"/>
        <v>54</v>
      </c>
      <c r="R53" s="31">
        <f t="shared" si="5"/>
        <v>54</v>
      </c>
      <c r="S53" s="31">
        <f t="shared" si="5"/>
        <v>54</v>
      </c>
      <c r="T53" s="31">
        <f t="shared" si="5"/>
        <v>54</v>
      </c>
      <c r="U53" s="98">
        <f t="shared" si="0"/>
        <v>810</v>
      </c>
      <c r="V53" s="49"/>
      <c r="W53" s="49"/>
      <c r="X53" s="31">
        <f>X51+X52</f>
        <v>54</v>
      </c>
      <c r="Y53" s="31">
        <f t="shared" ref="Y53:AH53" si="6">Y51+Y52</f>
        <v>54</v>
      </c>
      <c r="Z53" s="31">
        <f t="shared" si="6"/>
        <v>54</v>
      </c>
      <c r="AA53" s="52">
        <f t="shared" si="6"/>
        <v>54</v>
      </c>
      <c r="AB53" s="54">
        <f t="shared" si="6"/>
        <v>54</v>
      </c>
      <c r="AC53" s="54">
        <f t="shared" si="6"/>
        <v>54</v>
      </c>
      <c r="AD53" s="52">
        <f t="shared" si="6"/>
        <v>54</v>
      </c>
      <c r="AE53" s="52">
        <f t="shared" si="6"/>
        <v>54</v>
      </c>
      <c r="AF53" s="52">
        <f t="shared" si="6"/>
        <v>54</v>
      </c>
      <c r="AG53" s="31">
        <f t="shared" si="6"/>
        <v>54</v>
      </c>
      <c r="AH53" s="31">
        <f t="shared" si="6"/>
        <v>54</v>
      </c>
      <c r="AI53" s="98">
        <f t="shared" si="2"/>
        <v>594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49"/>
      <c r="AX53" s="49"/>
      <c r="AY53" s="49"/>
      <c r="AZ53" s="49"/>
      <c r="BA53" s="49"/>
      <c r="BB53" s="49"/>
      <c r="BC53" s="49"/>
      <c r="BD53" s="49"/>
      <c r="BE53" s="118">
        <f t="shared" si="1"/>
        <v>1404</v>
      </c>
      <c r="BF53" s="42"/>
    </row>
    <row r="54" spans="1:58" x14ac:dyDescent="0.15">
      <c r="A54" s="13"/>
      <c r="BE54" s="42"/>
      <c r="BF54" s="42"/>
    </row>
    <row r="55" spans="1:58" x14ac:dyDescent="0.15">
      <c r="A55" s="13"/>
    </row>
    <row r="56" spans="1:58" x14ac:dyDescent="0.15">
      <c r="A56" s="13"/>
    </row>
    <row r="57" spans="1:58" x14ac:dyDescent="0.15">
      <c r="A57" s="13"/>
    </row>
    <row r="58" spans="1:58" x14ac:dyDescent="0.15">
      <c r="A58" s="13"/>
    </row>
  </sheetData>
  <mergeCells count="68">
    <mergeCell ref="B1:AI1"/>
    <mergeCell ref="A2:A6"/>
    <mergeCell ref="B2:B6"/>
    <mergeCell ref="C2:C6"/>
    <mergeCell ref="D2:D6"/>
    <mergeCell ref="F2:H2"/>
    <mergeCell ref="J2:M2"/>
    <mergeCell ref="N2:Q2"/>
    <mergeCell ref="S2:U2"/>
    <mergeCell ref="W2:Z2"/>
    <mergeCell ref="A7:A53"/>
    <mergeCell ref="B7:B8"/>
    <mergeCell ref="C7:C8"/>
    <mergeCell ref="B9:B10"/>
    <mergeCell ref="C9:C10"/>
    <mergeCell ref="B11:B1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51:D51"/>
    <mergeCell ref="B52:D52"/>
    <mergeCell ref="B53:D53"/>
    <mergeCell ref="B45:B46"/>
    <mergeCell ref="C45:C46"/>
    <mergeCell ref="B47:B48"/>
    <mergeCell ref="C47:C48"/>
    <mergeCell ref="B49:B50"/>
    <mergeCell ref="C49:C50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F65"/>
  <sheetViews>
    <sheetView tabSelected="1" topLeftCell="A31" zoomScale="130" zoomScaleNormal="130" workbookViewId="0">
      <selection activeCell="AZ47" sqref="AZ47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7" width="2.42578125" style="1" customWidth="1"/>
    <col min="8" max="8" width="3" style="1" customWidth="1"/>
    <col min="9" max="11" width="2.42578125" style="1" customWidth="1"/>
    <col min="12" max="12" width="2.85546875" style="1" customWidth="1"/>
    <col min="13" max="13" width="2.5703125" style="1" customWidth="1"/>
    <col min="14" max="14" width="2.85546875" style="1" customWidth="1"/>
    <col min="15" max="15" width="2.7109375" style="1" customWidth="1"/>
    <col min="16" max="16" width="2.42578125" style="1" customWidth="1"/>
    <col min="17" max="17" width="2.7109375" style="1" customWidth="1"/>
    <col min="18" max="19" width="2.42578125" style="1" customWidth="1"/>
    <col min="20" max="20" width="3.7109375" style="1" customWidth="1"/>
    <col min="21" max="21" width="2.85546875" style="1" customWidth="1"/>
    <col min="22" max="22" width="2.28515625" style="1" customWidth="1"/>
    <col min="23" max="24" width="2.7109375" style="1" customWidth="1"/>
    <col min="25" max="25" width="3" style="1" customWidth="1"/>
    <col min="26" max="26" width="2.42578125" style="1" customWidth="1"/>
    <col min="27" max="27" width="3" style="1" customWidth="1"/>
    <col min="28" max="28" width="2.85546875" style="1" customWidth="1"/>
    <col min="29" max="30" width="2.42578125" style="1" customWidth="1"/>
    <col min="31" max="31" width="2.5703125" style="1" customWidth="1"/>
    <col min="32" max="32" width="5" style="1" customWidth="1"/>
    <col min="33" max="33" width="3.85546875" style="1" customWidth="1"/>
    <col min="34" max="34" width="3.7109375" style="1" customWidth="1"/>
    <col min="35" max="36" width="3" style="1" customWidth="1"/>
    <col min="37" max="37" width="3.140625" style="1" customWidth="1"/>
    <col min="38" max="38" width="2.28515625" style="1" customWidth="1"/>
    <col min="39" max="39" width="3.7109375" style="1" customWidth="1"/>
    <col min="40" max="40" width="2.42578125" style="1" customWidth="1"/>
    <col min="41" max="41" width="2.85546875" style="1" customWidth="1"/>
    <col min="42" max="42" width="2.42578125" style="1" customWidth="1"/>
    <col min="43" max="44" width="2.28515625" style="1" customWidth="1"/>
    <col min="45" max="46" width="2.4257812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4.28515625" style="1" customWidth="1"/>
    <col min="58" max="16384" width="9.140625" style="1"/>
  </cols>
  <sheetData>
    <row r="1" spans="1:58" x14ac:dyDescent="0.25">
      <c r="A1" s="187" t="s">
        <v>0</v>
      </c>
      <c r="B1" s="187" t="s">
        <v>1</v>
      </c>
      <c r="C1" s="187" t="s">
        <v>2</v>
      </c>
      <c r="D1" s="187" t="s">
        <v>3</v>
      </c>
      <c r="E1" s="3"/>
      <c r="F1" s="177" t="s">
        <v>4</v>
      </c>
      <c r="G1" s="177"/>
      <c r="H1" s="177"/>
      <c r="I1" s="4"/>
      <c r="J1" s="177" t="s">
        <v>5</v>
      </c>
      <c r="K1" s="177"/>
      <c r="L1" s="177"/>
      <c r="M1" s="177"/>
      <c r="N1" s="177" t="s">
        <v>6</v>
      </c>
      <c r="O1" s="177"/>
      <c r="P1" s="177"/>
      <c r="Q1" s="177"/>
      <c r="R1" s="4"/>
      <c r="S1" s="177" t="s">
        <v>7</v>
      </c>
      <c r="T1" s="177"/>
      <c r="U1" s="177"/>
      <c r="V1" s="4"/>
      <c r="W1" s="177" t="s">
        <v>8</v>
      </c>
      <c r="X1" s="177"/>
      <c r="Y1" s="177"/>
      <c r="Z1" s="177"/>
      <c r="AA1" s="4"/>
      <c r="AB1" s="177" t="s">
        <v>9</v>
      </c>
      <c r="AC1" s="177"/>
      <c r="AD1" s="177"/>
      <c r="AE1" s="4"/>
      <c r="AF1" s="177" t="s">
        <v>10</v>
      </c>
      <c r="AG1" s="177"/>
      <c r="AH1" s="177"/>
      <c r="AI1" s="4"/>
      <c r="AJ1" s="177" t="s">
        <v>11</v>
      </c>
      <c r="AK1" s="177"/>
      <c r="AL1" s="177"/>
      <c r="AM1" s="4"/>
      <c r="AN1" s="177" t="s">
        <v>12</v>
      </c>
      <c r="AO1" s="177"/>
      <c r="AP1" s="177"/>
      <c r="AQ1" s="177"/>
      <c r="AR1" s="4"/>
      <c r="AS1" s="177" t="s">
        <v>13</v>
      </c>
      <c r="AT1" s="177"/>
      <c r="AU1" s="177"/>
      <c r="AV1" s="4"/>
      <c r="AW1" s="177" t="s">
        <v>14</v>
      </c>
      <c r="AX1" s="177"/>
      <c r="AY1" s="177"/>
      <c r="AZ1" s="177"/>
      <c r="BA1" s="177" t="s">
        <v>15</v>
      </c>
      <c r="BB1" s="177"/>
      <c r="BC1" s="177"/>
      <c r="BD1" s="177"/>
      <c r="BE1" s="178" t="s">
        <v>38</v>
      </c>
    </row>
    <row r="2" spans="1:58" x14ac:dyDescent="0.25">
      <c r="A2" s="187"/>
      <c r="B2" s="187"/>
      <c r="C2" s="187"/>
      <c r="D2" s="187"/>
      <c r="E2" s="179" t="s">
        <v>16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8"/>
    </row>
    <row r="3" spans="1:58" x14ac:dyDescent="0.25">
      <c r="A3" s="187"/>
      <c r="B3" s="187"/>
      <c r="C3" s="187"/>
      <c r="D3" s="187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178"/>
    </row>
    <row r="4" spans="1:58" x14ac:dyDescent="0.25">
      <c r="A4" s="187"/>
      <c r="B4" s="187"/>
      <c r="C4" s="187"/>
      <c r="D4" s="187"/>
      <c r="E4" s="179" t="s">
        <v>17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8"/>
    </row>
    <row r="5" spans="1:58" ht="12" customHeight="1" x14ac:dyDescent="0.25">
      <c r="A5" s="187"/>
      <c r="B5" s="187"/>
      <c r="C5" s="187"/>
      <c r="D5" s="187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25">
        <v>23</v>
      </c>
      <c r="AB5" s="25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178"/>
    </row>
    <row r="6" spans="1:58" ht="12.75" customHeight="1" x14ac:dyDescent="0.25">
      <c r="A6" s="180" t="s">
        <v>172</v>
      </c>
      <c r="B6" s="231" t="s">
        <v>44</v>
      </c>
      <c r="C6" s="182" t="s">
        <v>43</v>
      </c>
      <c r="D6" s="131" t="s">
        <v>20</v>
      </c>
      <c r="E6" s="89">
        <v>2</v>
      </c>
      <c r="F6" s="89">
        <v>2</v>
      </c>
      <c r="G6" s="89">
        <v>2</v>
      </c>
      <c r="H6" s="89">
        <v>2</v>
      </c>
      <c r="I6" s="89">
        <v>2</v>
      </c>
      <c r="J6" s="89">
        <v>2</v>
      </c>
      <c r="K6" s="89">
        <v>2</v>
      </c>
      <c r="L6" s="89">
        <v>2</v>
      </c>
      <c r="M6" s="89">
        <v>2</v>
      </c>
      <c r="N6" s="89">
        <v>2</v>
      </c>
      <c r="O6" s="89">
        <v>2</v>
      </c>
      <c r="P6" s="89">
        <v>2</v>
      </c>
      <c r="Q6" s="89">
        <v>2</v>
      </c>
      <c r="R6" s="89">
        <v>2</v>
      </c>
      <c r="S6" s="89">
        <v>2</v>
      </c>
      <c r="T6" s="126">
        <f>E6+F6+G6+H6+I6+J6+K6+L6+M6+N6+O6+P6+Q6+R6+S6</f>
        <v>30</v>
      </c>
      <c r="U6" s="50"/>
      <c r="V6" s="49"/>
      <c r="W6" s="49"/>
      <c r="X6" s="89">
        <v>2</v>
      </c>
      <c r="Y6" s="89">
        <v>2</v>
      </c>
      <c r="Z6" s="89">
        <v>2</v>
      </c>
      <c r="AA6" s="89">
        <v>2</v>
      </c>
      <c r="AB6" s="89">
        <v>2</v>
      </c>
      <c r="AC6" s="89">
        <v>2</v>
      </c>
      <c r="AD6" s="89">
        <v>3</v>
      </c>
      <c r="AE6" s="89">
        <v>4</v>
      </c>
      <c r="AF6" s="62"/>
      <c r="AG6" s="98">
        <f>X6+Y6+Z6+AA6+AB6+AC6+AD6+AE6+AF6</f>
        <v>19</v>
      </c>
      <c r="AH6" s="143"/>
      <c r="AI6" s="51"/>
      <c r="AJ6" s="62"/>
      <c r="AK6" s="62"/>
      <c r="AL6" s="68"/>
      <c r="AM6" s="68"/>
      <c r="AN6" s="68"/>
      <c r="AO6" s="68"/>
      <c r="AP6" s="69"/>
      <c r="AQ6" s="69"/>
      <c r="AR6" s="69"/>
      <c r="AS6" s="69"/>
      <c r="AT6" s="70"/>
      <c r="AU6" s="70"/>
      <c r="AV6" s="43"/>
      <c r="AW6" s="43"/>
      <c r="AX6" s="43"/>
      <c r="AY6" s="43"/>
      <c r="AZ6" s="43"/>
      <c r="BA6" s="43"/>
      <c r="BB6" s="43"/>
      <c r="BC6" s="43"/>
      <c r="BD6" s="43"/>
      <c r="BE6" s="119">
        <f>T6+AG6</f>
        <v>49</v>
      </c>
      <c r="BF6" s="44"/>
    </row>
    <row r="7" spans="1:58" ht="14.25" customHeight="1" x14ac:dyDescent="0.25">
      <c r="A7" s="180"/>
      <c r="B7" s="231"/>
      <c r="C7" s="182"/>
      <c r="D7" s="131" t="s">
        <v>21</v>
      </c>
      <c r="E7" s="46">
        <v>1</v>
      </c>
      <c r="F7" s="46">
        <v>0</v>
      </c>
      <c r="G7" s="46">
        <v>1</v>
      </c>
      <c r="H7" s="46">
        <v>1</v>
      </c>
      <c r="I7" s="46">
        <v>0</v>
      </c>
      <c r="J7" s="46">
        <v>1</v>
      </c>
      <c r="K7" s="46">
        <v>1</v>
      </c>
      <c r="L7" s="46">
        <v>1</v>
      </c>
      <c r="M7" s="46">
        <v>1</v>
      </c>
      <c r="N7" s="46">
        <v>1</v>
      </c>
      <c r="O7" s="46">
        <v>1</v>
      </c>
      <c r="P7" s="46">
        <v>0</v>
      </c>
      <c r="Q7" s="46">
        <v>1</v>
      </c>
      <c r="R7" s="46">
        <v>0</v>
      </c>
      <c r="S7" s="46">
        <v>1</v>
      </c>
      <c r="T7" s="126">
        <f t="shared" ref="T7:T32" si="0">E7+F7+G7+H7+I7+J7+K7+L7+M7+N7+O7+P7+Q7+R7+S7</f>
        <v>11</v>
      </c>
      <c r="U7" s="71"/>
      <c r="V7" s="72"/>
      <c r="W7" s="72"/>
      <c r="X7" s="46">
        <v>1</v>
      </c>
      <c r="Y7" s="46">
        <v>1</v>
      </c>
      <c r="Z7" s="46">
        <v>1</v>
      </c>
      <c r="AA7" s="46">
        <v>0</v>
      </c>
      <c r="AB7" s="46">
        <v>1</v>
      </c>
      <c r="AC7" s="46">
        <v>1</v>
      </c>
      <c r="AD7" s="46">
        <v>1</v>
      </c>
      <c r="AE7" s="46">
        <v>1</v>
      </c>
      <c r="AF7" s="73"/>
      <c r="AG7" s="98">
        <f t="shared" ref="AG7:AG60" si="1">X7+Y7+Z7+AA7+AB7+AC7+AD7+AE7+AF7</f>
        <v>7</v>
      </c>
      <c r="AH7" s="143"/>
      <c r="AI7" s="137"/>
      <c r="AJ7" s="73"/>
      <c r="AK7" s="73"/>
      <c r="AL7" s="74"/>
      <c r="AM7" s="74"/>
      <c r="AN7" s="74"/>
      <c r="AO7" s="74"/>
      <c r="AP7" s="69"/>
      <c r="AQ7" s="69"/>
      <c r="AR7" s="69"/>
      <c r="AS7" s="69"/>
      <c r="AT7" s="70"/>
      <c r="AU7" s="70"/>
      <c r="AV7" s="43"/>
      <c r="AW7" s="43"/>
      <c r="AX7" s="43"/>
      <c r="AY7" s="43"/>
      <c r="AZ7" s="43"/>
      <c r="BA7" s="43"/>
      <c r="BB7" s="43"/>
      <c r="BC7" s="43"/>
      <c r="BD7" s="43"/>
      <c r="BE7" s="119">
        <f t="shared" ref="BE7:BE60" si="2">T7+AG7</f>
        <v>18</v>
      </c>
      <c r="BF7" s="44"/>
    </row>
    <row r="8" spans="1:58" ht="12.75" customHeight="1" x14ac:dyDescent="0.25">
      <c r="A8" s="180"/>
      <c r="B8" s="243" t="s">
        <v>46</v>
      </c>
      <c r="C8" s="163" t="s">
        <v>45</v>
      </c>
      <c r="D8" s="131" t="s">
        <v>20</v>
      </c>
      <c r="E8" s="89">
        <v>2</v>
      </c>
      <c r="F8" s="89">
        <v>2</v>
      </c>
      <c r="G8" s="89">
        <v>2</v>
      </c>
      <c r="H8" s="89">
        <v>2</v>
      </c>
      <c r="I8" s="89">
        <v>2</v>
      </c>
      <c r="J8" s="89">
        <v>2</v>
      </c>
      <c r="K8" s="89">
        <v>2</v>
      </c>
      <c r="L8" s="89">
        <v>2</v>
      </c>
      <c r="M8" s="89">
        <v>2</v>
      </c>
      <c r="N8" s="89">
        <v>2</v>
      </c>
      <c r="O8" s="89">
        <v>2</v>
      </c>
      <c r="P8" s="89">
        <v>2</v>
      </c>
      <c r="Q8" s="89">
        <v>2</v>
      </c>
      <c r="R8" s="89">
        <v>2</v>
      </c>
      <c r="S8" s="89">
        <v>2</v>
      </c>
      <c r="T8" s="126">
        <f t="shared" si="0"/>
        <v>30</v>
      </c>
      <c r="U8" s="50"/>
      <c r="V8" s="49"/>
      <c r="W8" s="49"/>
      <c r="X8" s="89">
        <v>2</v>
      </c>
      <c r="Y8" s="89">
        <v>2</v>
      </c>
      <c r="Z8" s="89">
        <v>2</v>
      </c>
      <c r="AA8" s="89">
        <v>2</v>
      </c>
      <c r="AB8" s="89">
        <v>2</v>
      </c>
      <c r="AC8" s="89">
        <v>2</v>
      </c>
      <c r="AD8" s="89">
        <v>4</v>
      </c>
      <c r="AE8" s="89">
        <v>2</v>
      </c>
      <c r="AF8" s="62"/>
      <c r="AG8" s="98">
        <f t="shared" si="1"/>
        <v>18</v>
      </c>
      <c r="AH8" s="143"/>
      <c r="AI8" s="51"/>
      <c r="AJ8" s="62"/>
      <c r="AK8" s="62"/>
      <c r="AL8" s="68"/>
      <c r="AM8" s="68"/>
      <c r="AN8" s="68"/>
      <c r="AO8" s="68"/>
      <c r="AP8" s="69"/>
      <c r="AQ8" s="69"/>
      <c r="AR8" s="69"/>
      <c r="AS8" s="69"/>
      <c r="AT8" s="70"/>
      <c r="AU8" s="70"/>
      <c r="AV8" s="43"/>
      <c r="AW8" s="43"/>
      <c r="AX8" s="43"/>
      <c r="AY8" s="43"/>
      <c r="AZ8" s="43"/>
      <c r="BA8" s="43"/>
      <c r="BB8" s="43"/>
      <c r="BC8" s="43"/>
      <c r="BD8" s="43"/>
      <c r="BE8" s="119">
        <f t="shared" si="2"/>
        <v>48</v>
      </c>
      <c r="BF8" s="44"/>
    </row>
    <row r="9" spans="1:58" ht="12" customHeight="1" x14ac:dyDescent="0.25">
      <c r="A9" s="180"/>
      <c r="B9" s="247"/>
      <c r="C9" s="164"/>
      <c r="D9" s="131" t="s">
        <v>21</v>
      </c>
      <c r="E9" s="46">
        <v>2</v>
      </c>
      <c r="F9" s="46">
        <v>2</v>
      </c>
      <c r="G9" s="46">
        <v>2</v>
      </c>
      <c r="H9" s="46">
        <v>2</v>
      </c>
      <c r="I9" s="46">
        <v>2</v>
      </c>
      <c r="J9" s="46">
        <v>2</v>
      </c>
      <c r="K9" s="46">
        <v>2</v>
      </c>
      <c r="L9" s="46">
        <v>2</v>
      </c>
      <c r="M9" s="46">
        <v>2</v>
      </c>
      <c r="N9" s="46">
        <v>2</v>
      </c>
      <c r="O9" s="46">
        <v>2</v>
      </c>
      <c r="P9" s="46">
        <v>2</v>
      </c>
      <c r="Q9" s="46">
        <v>2</v>
      </c>
      <c r="R9" s="46">
        <v>2</v>
      </c>
      <c r="S9" s="46">
        <v>2</v>
      </c>
      <c r="T9" s="126">
        <f t="shared" si="0"/>
        <v>30</v>
      </c>
      <c r="U9" s="71"/>
      <c r="V9" s="72"/>
      <c r="W9" s="72"/>
      <c r="X9" s="46">
        <v>2</v>
      </c>
      <c r="Y9" s="46">
        <v>2</v>
      </c>
      <c r="Z9" s="46">
        <v>2</v>
      </c>
      <c r="AA9" s="46">
        <v>2</v>
      </c>
      <c r="AB9" s="46">
        <v>2</v>
      </c>
      <c r="AC9" s="46">
        <v>2</v>
      </c>
      <c r="AD9" s="46">
        <v>4</v>
      </c>
      <c r="AE9" s="46">
        <v>2</v>
      </c>
      <c r="AF9" s="73"/>
      <c r="AG9" s="98">
        <f t="shared" si="1"/>
        <v>18</v>
      </c>
      <c r="AH9" s="143"/>
      <c r="AI9" s="137"/>
      <c r="AJ9" s="73"/>
      <c r="AK9" s="73"/>
      <c r="AL9" s="74"/>
      <c r="AM9" s="74"/>
      <c r="AN9" s="74"/>
      <c r="AO9" s="74"/>
      <c r="AP9" s="69"/>
      <c r="AQ9" s="69"/>
      <c r="AR9" s="69"/>
      <c r="AS9" s="69"/>
      <c r="AT9" s="70"/>
      <c r="AU9" s="70"/>
      <c r="AV9" s="43"/>
      <c r="AW9" s="43"/>
      <c r="AX9" s="43"/>
      <c r="AY9" s="43"/>
      <c r="AZ9" s="43"/>
      <c r="BA9" s="43"/>
      <c r="BB9" s="43"/>
      <c r="BC9" s="43"/>
      <c r="BD9" s="43"/>
      <c r="BE9" s="119">
        <f t="shared" si="2"/>
        <v>48</v>
      </c>
      <c r="BF9" s="44"/>
    </row>
    <row r="10" spans="1:58" ht="15.75" customHeight="1" x14ac:dyDescent="0.25">
      <c r="A10" s="180"/>
      <c r="B10" s="196" t="s">
        <v>27</v>
      </c>
      <c r="C10" s="196" t="s">
        <v>117</v>
      </c>
      <c r="D10" s="133" t="s">
        <v>20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26"/>
      <c r="U10" s="50"/>
      <c r="V10" s="49"/>
      <c r="W10" s="49"/>
      <c r="X10" s="31"/>
      <c r="Y10" s="31"/>
      <c r="Z10" s="31"/>
      <c r="AA10" s="52"/>
      <c r="AB10" s="52"/>
      <c r="AC10" s="31"/>
      <c r="AD10" s="52"/>
      <c r="AE10" s="31"/>
      <c r="AF10" s="62"/>
      <c r="AG10" s="98"/>
      <c r="AH10" s="143"/>
      <c r="AI10" s="51"/>
      <c r="AJ10" s="62"/>
      <c r="AK10" s="62"/>
      <c r="AL10" s="68"/>
      <c r="AM10" s="68"/>
      <c r="AN10" s="68"/>
      <c r="AO10" s="68"/>
      <c r="AP10" s="69"/>
      <c r="AQ10" s="69"/>
      <c r="AR10" s="69"/>
      <c r="AS10" s="69"/>
      <c r="AT10" s="70"/>
      <c r="AU10" s="70"/>
      <c r="AV10" s="43"/>
      <c r="AW10" s="43"/>
      <c r="AX10" s="43"/>
      <c r="AY10" s="43"/>
      <c r="AZ10" s="43"/>
      <c r="BA10" s="43"/>
      <c r="BB10" s="43"/>
      <c r="BC10" s="43"/>
      <c r="BD10" s="43"/>
      <c r="BE10" s="119"/>
      <c r="BF10" s="44"/>
    </row>
    <row r="11" spans="1:58" ht="17.25" customHeight="1" x14ac:dyDescent="0.25">
      <c r="A11" s="180"/>
      <c r="B11" s="196"/>
      <c r="C11" s="196"/>
      <c r="D11" s="133" t="s">
        <v>21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26"/>
      <c r="U11" s="50"/>
      <c r="V11" s="49"/>
      <c r="W11" s="49"/>
      <c r="X11" s="31"/>
      <c r="Y11" s="31"/>
      <c r="Z11" s="31"/>
      <c r="AA11" s="52"/>
      <c r="AB11" s="52"/>
      <c r="AC11" s="31"/>
      <c r="AD11" s="52"/>
      <c r="AE11" s="31"/>
      <c r="AF11" s="62"/>
      <c r="AG11" s="98"/>
      <c r="AH11" s="143"/>
      <c r="AI11" s="51"/>
      <c r="AJ11" s="62"/>
      <c r="AK11" s="62"/>
      <c r="AL11" s="68"/>
      <c r="AM11" s="68"/>
      <c r="AN11" s="68"/>
      <c r="AO11" s="68"/>
      <c r="AP11" s="69"/>
      <c r="AQ11" s="69"/>
      <c r="AR11" s="69"/>
      <c r="AS11" s="69"/>
      <c r="AT11" s="70"/>
      <c r="AU11" s="70"/>
      <c r="AV11" s="43"/>
      <c r="AW11" s="43"/>
      <c r="AX11" s="43"/>
      <c r="AY11" s="43"/>
      <c r="AZ11" s="43"/>
      <c r="BA11" s="43"/>
      <c r="BB11" s="43"/>
      <c r="BC11" s="43"/>
      <c r="BD11" s="43"/>
      <c r="BE11" s="119"/>
      <c r="BF11" s="44"/>
    </row>
    <row r="12" spans="1:58" ht="10.5" customHeight="1" x14ac:dyDescent="0.25">
      <c r="A12" s="180"/>
      <c r="B12" s="231" t="s">
        <v>121</v>
      </c>
      <c r="C12" s="182"/>
      <c r="D12" s="131" t="s">
        <v>20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26"/>
      <c r="U12" s="50"/>
      <c r="V12" s="49"/>
      <c r="W12" s="49"/>
      <c r="X12" s="31"/>
      <c r="Y12" s="31"/>
      <c r="Z12" s="31"/>
      <c r="AA12" s="52"/>
      <c r="AB12" s="52"/>
      <c r="AC12" s="31"/>
      <c r="AD12" s="52"/>
      <c r="AE12" s="31"/>
      <c r="AF12" s="62"/>
      <c r="AG12" s="98"/>
      <c r="AH12" s="143"/>
      <c r="AI12" s="51"/>
      <c r="AJ12" s="62"/>
      <c r="AK12" s="62"/>
      <c r="AL12" s="68"/>
      <c r="AM12" s="68"/>
      <c r="AN12" s="68"/>
      <c r="AO12" s="68"/>
      <c r="AP12" s="69"/>
      <c r="AQ12" s="69"/>
      <c r="AR12" s="69"/>
      <c r="AS12" s="69"/>
      <c r="AT12" s="70"/>
      <c r="AU12" s="70"/>
      <c r="AV12" s="43"/>
      <c r="AW12" s="43"/>
      <c r="AX12" s="43"/>
      <c r="AY12" s="43"/>
      <c r="AZ12" s="43"/>
      <c r="BA12" s="43"/>
      <c r="BB12" s="43"/>
      <c r="BC12" s="43"/>
      <c r="BD12" s="43"/>
      <c r="BE12" s="119"/>
      <c r="BF12" s="44"/>
    </row>
    <row r="13" spans="1:58" ht="11.25" customHeight="1" x14ac:dyDescent="0.25">
      <c r="A13" s="180"/>
      <c r="B13" s="231"/>
      <c r="C13" s="182"/>
      <c r="D13" s="131" t="s">
        <v>21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26"/>
      <c r="U13" s="50"/>
      <c r="V13" s="49"/>
      <c r="W13" s="49"/>
      <c r="X13" s="31"/>
      <c r="Y13" s="31"/>
      <c r="Z13" s="31"/>
      <c r="AA13" s="52"/>
      <c r="AB13" s="52"/>
      <c r="AC13" s="31"/>
      <c r="AD13" s="52"/>
      <c r="AE13" s="31"/>
      <c r="AF13" s="62"/>
      <c r="AG13" s="98"/>
      <c r="AH13" s="143"/>
      <c r="AI13" s="51"/>
      <c r="AJ13" s="62"/>
      <c r="AK13" s="62"/>
      <c r="AL13" s="68"/>
      <c r="AM13" s="68"/>
      <c r="AN13" s="68"/>
      <c r="AO13" s="68"/>
      <c r="AP13" s="69"/>
      <c r="AQ13" s="69"/>
      <c r="AR13" s="69"/>
      <c r="AS13" s="69"/>
      <c r="AT13" s="70"/>
      <c r="AU13" s="70"/>
      <c r="AV13" s="43"/>
      <c r="AW13" s="43"/>
      <c r="AX13" s="43"/>
      <c r="AY13" s="43"/>
      <c r="AZ13" s="43"/>
      <c r="BA13" s="43"/>
      <c r="BB13" s="43"/>
      <c r="BC13" s="43"/>
      <c r="BD13" s="43"/>
      <c r="BE13" s="119"/>
      <c r="BF13" s="44"/>
    </row>
    <row r="14" spans="1:58" ht="13.5" customHeight="1" x14ac:dyDescent="0.25">
      <c r="A14" s="180"/>
      <c r="B14" s="196" t="s">
        <v>28</v>
      </c>
      <c r="C14" s="196" t="s">
        <v>118</v>
      </c>
      <c r="D14" s="133" t="s">
        <v>20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26"/>
      <c r="U14" s="50"/>
      <c r="V14" s="49"/>
      <c r="W14" s="49"/>
      <c r="X14" s="31"/>
      <c r="Y14" s="31"/>
      <c r="Z14" s="31"/>
      <c r="AA14" s="52"/>
      <c r="AB14" s="52"/>
      <c r="AC14" s="31"/>
      <c r="AD14" s="52"/>
      <c r="AE14" s="31"/>
      <c r="AF14" s="62"/>
      <c r="AG14" s="98"/>
      <c r="AH14" s="143"/>
      <c r="AI14" s="51"/>
      <c r="AJ14" s="62"/>
      <c r="AK14" s="62"/>
      <c r="AL14" s="68"/>
      <c r="AM14" s="68"/>
      <c r="AN14" s="68"/>
      <c r="AO14" s="68"/>
      <c r="AP14" s="69"/>
      <c r="AQ14" s="69"/>
      <c r="AR14" s="69"/>
      <c r="AS14" s="69"/>
      <c r="AT14" s="70"/>
      <c r="AU14" s="70"/>
      <c r="AV14" s="43"/>
      <c r="AW14" s="43"/>
      <c r="AX14" s="43"/>
      <c r="AY14" s="43"/>
      <c r="AZ14" s="43"/>
      <c r="BA14" s="43"/>
      <c r="BB14" s="43"/>
      <c r="BC14" s="43"/>
      <c r="BD14" s="43"/>
      <c r="BE14" s="119"/>
      <c r="BF14" s="44"/>
    </row>
    <row r="15" spans="1:58" ht="15.75" customHeight="1" x14ac:dyDescent="0.25">
      <c r="A15" s="180"/>
      <c r="B15" s="196"/>
      <c r="C15" s="196"/>
      <c r="D15" s="133" t="s">
        <v>21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26"/>
      <c r="U15" s="50"/>
      <c r="V15" s="49"/>
      <c r="W15" s="49"/>
      <c r="X15" s="31"/>
      <c r="Y15" s="31"/>
      <c r="Z15" s="31"/>
      <c r="AA15" s="52"/>
      <c r="AB15" s="52"/>
      <c r="AC15" s="31"/>
      <c r="AD15" s="52"/>
      <c r="AE15" s="31"/>
      <c r="AF15" s="62"/>
      <c r="AG15" s="98"/>
      <c r="AH15" s="143"/>
      <c r="AI15" s="51"/>
      <c r="AJ15" s="62"/>
      <c r="AK15" s="62"/>
      <c r="AL15" s="68"/>
      <c r="AM15" s="68"/>
      <c r="AN15" s="68"/>
      <c r="AO15" s="68"/>
      <c r="AP15" s="69"/>
      <c r="AQ15" s="69"/>
      <c r="AR15" s="69"/>
      <c r="AS15" s="69"/>
      <c r="AT15" s="70"/>
      <c r="AU15" s="70"/>
      <c r="AV15" s="43"/>
      <c r="AW15" s="43"/>
      <c r="AX15" s="43"/>
      <c r="AY15" s="43"/>
      <c r="AZ15" s="43"/>
      <c r="BA15" s="43"/>
      <c r="BB15" s="43"/>
      <c r="BC15" s="43"/>
      <c r="BD15" s="43"/>
      <c r="BE15" s="119"/>
      <c r="BF15" s="44"/>
    </row>
    <row r="16" spans="1:58" ht="11.25" customHeight="1" x14ac:dyDescent="0.25">
      <c r="A16" s="180"/>
      <c r="B16" s="182" t="s">
        <v>88</v>
      </c>
      <c r="C16" s="231" t="s">
        <v>149</v>
      </c>
      <c r="D16" s="131" t="s">
        <v>20</v>
      </c>
      <c r="E16" s="89">
        <v>2</v>
      </c>
      <c r="F16" s="89">
        <v>4</v>
      </c>
      <c r="G16" s="89">
        <v>2</v>
      </c>
      <c r="H16" s="89">
        <v>4</v>
      </c>
      <c r="I16" s="89">
        <v>3</v>
      </c>
      <c r="J16" s="89">
        <v>4</v>
      </c>
      <c r="K16" s="89">
        <v>2</v>
      </c>
      <c r="L16" s="89">
        <v>4</v>
      </c>
      <c r="M16" s="89">
        <v>2</v>
      </c>
      <c r="N16" s="89">
        <v>2</v>
      </c>
      <c r="O16" s="89">
        <v>4</v>
      </c>
      <c r="P16" s="89">
        <v>2</v>
      </c>
      <c r="Q16" s="89">
        <v>4</v>
      </c>
      <c r="R16" s="89">
        <v>2</v>
      </c>
      <c r="S16" s="89">
        <v>4</v>
      </c>
      <c r="T16" s="126">
        <f t="shared" si="0"/>
        <v>45</v>
      </c>
      <c r="U16" s="50"/>
      <c r="V16" s="49"/>
      <c r="W16" s="49"/>
      <c r="X16" s="89">
        <v>10</v>
      </c>
      <c r="Y16" s="89">
        <v>10</v>
      </c>
      <c r="Z16" s="89">
        <v>10</v>
      </c>
      <c r="AA16" s="89">
        <v>10</v>
      </c>
      <c r="AB16" s="89">
        <v>10</v>
      </c>
      <c r="AC16" s="89">
        <v>10</v>
      </c>
      <c r="AD16" s="89">
        <v>7</v>
      </c>
      <c r="AE16" s="89">
        <v>8</v>
      </c>
      <c r="AF16" s="62"/>
      <c r="AG16" s="98">
        <f t="shared" si="1"/>
        <v>75</v>
      </c>
      <c r="AH16" s="143"/>
      <c r="AI16" s="51"/>
      <c r="AJ16" s="62"/>
      <c r="AK16" s="62"/>
      <c r="AL16" s="68"/>
      <c r="AM16" s="68"/>
      <c r="AN16" s="68"/>
      <c r="AO16" s="68"/>
      <c r="AP16" s="69"/>
      <c r="AQ16" s="69"/>
      <c r="AR16" s="69"/>
      <c r="AS16" s="69"/>
      <c r="AT16" s="70"/>
      <c r="AU16" s="70"/>
      <c r="AV16" s="43"/>
      <c r="AW16" s="43"/>
      <c r="AX16" s="43"/>
      <c r="AY16" s="43"/>
      <c r="AZ16" s="43"/>
      <c r="BA16" s="43"/>
      <c r="BB16" s="43"/>
      <c r="BC16" s="43"/>
      <c r="BD16" s="43"/>
      <c r="BE16" s="119">
        <f t="shared" si="2"/>
        <v>120</v>
      </c>
      <c r="BF16" s="44"/>
    </row>
    <row r="17" spans="1:58" ht="12" customHeight="1" x14ac:dyDescent="0.25">
      <c r="A17" s="180"/>
      <c r="B17" s="182"/>
      <c r="C17" s="231"/>
      <c r="D17" s="131" t="s">
        <v>21</v>
      </c>
      <c r="E17" s="46">
        <v>2</v>
      </c>
      <c r="F17" s="46">
        <v>2</v>
      </c>
      <c r="G17" s="46">
        <v>1</v>
      </c>
      <c r="H17" s="46">
        <v>1</v>
      </c>
      <c r="I17" s="46">
        <v>2</v>
      </c>
      <c r="J17" s="46">
        <v>2</v>
      </c>
      <c r="K17" s="46">
        <v>1</v>
      </c>
      <c r="L17" s="46">
        <v>1</v>
      </c>
      <c r="M17" s="46">
        <v>1</v>
      </c>
      <c r="N17" s="46">
        <v>1</v>
      </c>
      <c r="O17" s="46">
        <v>0</v>
      </c>
      <c r="P17" s="46">
        <v>1</v>
      </c>
      <c r="Q17" s="46">
        <v>0</v>
      </c>
      <c r="R17" s="46">
        <v>1</v>
      </c>
      <c r="S17" s="46">
        <v>0</v>
      </c>
      <c r="T17" s="126">
        <f t="shared" si="0"/>
        <v>16</v>
      </c>
      <c r="U17" s="71"/>
      <c r="V17" s="72"/>
      <c r="W17" s="72"/>
      <c r="X17" s="46">
        <v>6</v>
      </c>
      <c r="Y17" s="46">
        <v>6</v>
      </c>
      <c r="Z17" s="46">
        <v>6</v>
      </c>
      <c r="AA17" s="46">
        <v>6</v>
      </c>
      <c r="AB17" s="46">
        <v>6</v>
      </c>
      <c r="AC17" s="46">
        <v>7</v>
      </c>
      <c r="AD17" s="46">
        <v>7</v>
      </c>
      <c r="AE17" s="46">
        <v>6</v>
      </c>
      <c r="AF17" s="73"/>
      <c r="AG17" s="98">
        <f t="shared" si="1"/>
        <v>50</v>
      </c>
      <c r="AH17" s="143"/>
      <c r="AI17" s="137"/>
      <c r="AJ17" s="73"/>
      <c r="AK17" s="73"/>
      <c r="AL17" s="74"/>
      <c r="AM17" s="74"/>
      <c r="AN17" s="74"/>
      <c r="AO17" s="74"/>
      <c r="AP17" s="69"/>
      <c r="AQ17" s="69"/>
      <c r="AR17" s="69"/>
      <c r="AS17" s="69"/>
      <c r="AT17" s="70"/>
      <c r="AU17" s="70"/>
      <c r="AV17" s="43"/>
      <c r="AW17" s="43"/>
      <c r="AX17" s="43"/>
      <c r="AY17" s="43"/>
      <c r="AZ17" s="43"/>
      <c r="BA17" s="43"/>
      <c r="BB17" s="43"/>
      <c r="BC17" s="43"/>
      <c r="BD17" s="43"/>
      <c r="BE17" s="119">
        <f t="shared" si="2"/>
        <v>66</v>
      </c>
      <c r="BF17" s="44"/>
    </row>
    <row r="18" spans="1:58" ht="12" customHeight="1" x14ac:dyDescent="0.25">
      <c r="A18" s="180"/>
      <c r="B18" s="182" t="s">
        <v>59</v>
      </c>
      <c r="C18" s="182" t="s">
        <v>58</v>
      </c>
      <c r="D18" s="131" t="s">
        <v>20</v>
      </c>
      <c r="E18" s="89">
        <v>2</v>
      </c>
      <c r="F18" s="89">
        <v>0</v>
      </c>
      <c r="G18" s="89">
        <v>2</v>
      </c>
      <c r="H18" s="89">
        <v>0</v>
      </c>
      <c r="I18" s="89">
        <v>3</v>
      </c>
      <c r="J18" s="89">
        <v>0</v>
      </c>
      <c r="K18" s="89">
        <v>2</v>
      </c>
      <c r="L18" s="89">
        <v>0</v>
      </c>
      <c r="M18" s="89">
        <v>2</v>
      </c>
      <c r="N18" s="89">
        <v>0</v>
      </c>
      <c r="O18" s="89">
        <v>2</v>
      </c>
      <c r="P18" s="89">
        <v>0</v>
      </c>
      <c r="Q18" s="89">
        <v>2</v>
      </c>
      <c r="R18" s="89">
        <v>0</v>
      </c>
      <c r="S18" s="89">
        <v>0</v>
      </c>
      <c r="T18" s="126">
        <f t="shared" si="0"/>
        <v>15</v>
      </c>
      <c r="U18" s="50"/>
      <c r="V18" s="49"/>
      <c r="W18" s="49"/>
      <c r="X18" s="89">
        <v>2</v>
      </c>
      <c r="Y18" s="89">
        <v>0</v>
      </c>
      <c r="Z18" s="89">
        <v>2</v>
      </c>
      <c r="AA18" s="89">
        <v>0</v>
      </c>
      <c r="AB18" s="89">
        <v>2</v>
      </c>
      <c r="AC18" s="89">
        <v>0</v>
      </c>
      <c r="AD18" s="89">
        <v>2</v>
      </c>
      <c r="AE18" s="89">
        <v>0</v>
      </c>
      <c r="AF18" s="62"/>
      <c r="AG18" s="98">
        <f t="shared" si="1"/>
        <v>8</v>
      </c>
      <c r="AH18" s="143"/>
      <c r="AI18" s="51"/>
      <c r="AJ18" s="62"/>
      <c r="AK18" s="62"/>
      <c r="AL18" s="68"/>
      <c r="AM18" s="68"/>
      <c r="AN18" s="68"/>
      <c r="AO18" s="68"/>
      <c r="AP18" s="69"/>
      <c r="AQ18" s="69"/>
      <c r="AR18" s="69"/>
      <c r="AS18" s="69"/>
      <c r="AT18" s="70"/>
      <c r="AU18" s="70"/>
      <c r="AV18" s="43"/>
      <c r="AW18" s="43"/>
      <c r="AX18" s="43"/>
      <c r="AY18" s="43"/>
      <c r="AZ18" s="43"/>
      <c r="BA18" s="43"/>
      <c r="BB18" s="43"/>
      <c r="BC18" s="43"/>
      <c r="BD18" s="43"/>
      <c r="BE18" s="119">
        <f t="shared" si="2"/>
        <v>23</v>
      </c>
      <c r="BF18" s="44"/>
    </row>
    <row r="19" spans="1:58" ht="12" customHeight="1" x14ac:dyDescent="0.25">
      <c r="A19" s="180"/>
      <c r="B19" s="182"/>
      <c r="C19" s="182"/>
      <c r="D19" s="131" t="s">
        <v>21</v>
      </c>
      <c r="E19" s="46">
        <v>1</v>
      </c>
      <c r="F19" s="46">
        <v>1</v>
      </c>
      <c r="G19" s="46">
        <v>1</v>
      </c>
      <c r="H19" s="46">
        <v>0</v>
      </c>
      <c r="I19" s="46">
        <v>1</v>
      </c>
      <c r="J19" s="46">
        <v>0</v>
      </c>
      <c r="K19" s="46">
        <v>0</v>
      </c>
      <c r="L19" s="46">
        <v>0</v>
      </c>
      <c r="M19" s="46">
        <v>1</v>
      </c>
      <c r="N19" s="46">
        <v>1</v>
      </c>
      <c r="O19" s="46">
        <v>0</v>
      </c>
      <c r="P19" s="46">
        <v>1</v>
      </c>
      <c r="Q19" s="46">
        <v>0</v>
      </c>
      <c r="R19" s="46">
        <v>0</v>
      </c>
      <c r="S19" s="46">
        <v>0</v>
      </c>
      <c r="T19" s="126">
        <f t="shared" si="0"/>
        <v>7</v>
      </c>
      <c r="U19" s="71"/>
      <c r="V19" s="72"/>
      <c r="W19" s="72"/>
      <c r="X19" s="46">
        <v>0</v>
      </c>
      <c r="Y19" s="46">
        <v>0</v>
      </c>
      <c r="Z19" s="46">
        <v>1</v>
      </c>
      <c r="AA19" s="90">
        <v>1</v>
      </c>
      <c r="AB19" s="90">
        <v>1</v>
      </c>
      <c r="AC19" s="46">
        <v>1</v>
      </c>
      <c r="AD19" s="90">
        <v>1</v>
      </c>
      <c r="AE19" s="46">
        <v>0</v>
      </c>
      <c r="AF19" s="73"/>
      <c r="AG19" s="98">
        <f t="shared" si="1"/>
        <v>5</v>
      </c>
      <c r="AH19" s="143"/>
      <c r="AI19" s="137"/>
      <c r="AJ19" s="73"/>
      <c r="AK19" s="73"/>
      <c r="AL19" s="74"/>
      <c r="AM19" s="74"/>
      <c r="AN19" s="74"/>
      <c r="AO19" s="74"/>
      <c r="AP19" s="69"/>
      <c r="AQ19" s="69"/>
      <c r="AR19" s="69"/>
      <c r="AS19" s="69"/>
      <c r="AT19" s="70"/>
      <c r="AU19" s="70"/>
      <c r="AV19" s="43"/>
      <c r="AW19" s="43"/>
      <c r="AX19" s="43"/>
      <c r="AY19" s="43"/>
      <c r="AZ19" s="43"/>
      <c r="BA19" s="43"/>
      <c r="BB19" s="43"/>
      <c r="BC19" s="43"/>
      <c r="BD19" s="43"/>
      <c r="BE19" s="119">
        <f t="shared" si="2"/>
        <v>12</v>
      </c>
      <c r="BF19" s="44"/>
    </row>
    <row r="20" spans="1:58" ht="11.25" customHeight="1" x14ac:dyDescent="0.25">
      <c r="A20" s="180"/>
      <c r="B20" s="196" t="s">
        <v>76</v>
      </c>
      <c r="C20" s="190" t="s">
        <v>89</v>
      </c>
      <c r="D20" s="133" t="s">
        <v>20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26"/>
      <c r="U20" s="50"/>
      <c r="V20" s="49"/>
      <c r="W20" s="49"/>
      <c r="X20" s="31"/>
      <c r="Y20" s="31"/>
      <c r="Z20" s="31"/>
      <c r="AA20" s="52"/>
      <c r="AB20" s="52"/>
      <c r="AC20" s="31"/>
      <c r="AD20" s="52"/>
      <c r="AE20" s="31"/>
      <c r="AF20" s="62"/>
      <c r="AG20" s="98"/>
      <c r="AH20" s="143"/>
      <c r="AI20" s="51"/>
      <c r="AJ20" s="62"/>
      <c r="AK20" s="62"/>
      <c r="AL20" s="68"/>
      <c r="AM20" s="68"/>
      <c r="AN20" s="68"/>
      <c r="AO20" s="68"/>
      <c r="AP20" s="69"/>
      <c r="AQ20" s="69"/>
      <c r="AR20" s="69"/>
      <c r="AS20" s="69"/>
      <c r="AT20" s="70"/>
      <c r="AU20" s="70"/>
      <c r="AV20" s="43"/>
      <c r="AW20" s="43"/>
      <c r="AX20" s="43"/>
      <c r="AY20" s="43"/>
      <c r="AZ20" s="43"/>
      <c r="BA20" s="43"/>
      <c r="BB20" s="43"/>
      <c r="BC20" s="43"/>
      <c r="BD20" s="43"/>
      <c r="BE20" s="119"/>
      <c r="BF20" s="44"/>
    </row>
    <row r="21" spans="1:58" ht="6.6" customHeight="1" x14ac:dyDescent="0.25">
      <c r="A21" s="180"/>
      <c r="B21" s="196"/>
      <c r="C21" s="191"/>
      <c r="D21" s="133" t="s">
        <v>21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26"/>
      <c r="U21" s="50"/>
      <c r="V21" s="49"/>
      <c r="W21" s="49"/>
      <c r="X21" s="31"/>
      <c r="Y21" s="31"/>
      <c r="Z21" s="31"/>
      <c r="AA21" s="52"/>
      <c r="AB21" s="52"/>
      <c r="AC21" s="31"/>
      <c r="AD21" s="52"/>
      <c r="AE21" s="31"/>
      <c r="AF21" s="62"/>
      <c r="AG21" s="98"/>
      <c r="AH21" s="143"/>
      <c r="AI21" s="51"/>
      <c r="AJ21" s="62"/>
      <c r="AK21" s="62"/>
      <c r="AL21" s="68"/>
      <c r="AM21" s="68"/>
      <c r="AN21" s="68"/>
      <c r="AO21" s="68"/>
      <c r="AP21" s="69"/>
      <c r="AQ21" s="69"/>
      <c r="AR21" s="69"/>
      <c r="AS21" s="69"/>
      <c r="AT21" s="70"/>
      <c r="AU21" s="70"/>
      <c r="AV21" s="43"/>
      <c r="AW21" s="43"/>
      <c r="AX21" s="43"/>
      <c r="AY21" s="43"/>
      <c r="AZ21" s="43"/>
      <c r="BA21" s="43"/>
      <c r="BB21" s="43"/>
      <c r="BC21" s="43"/>
      <c r="BD21" s="43"/>
      <c r="BE21" s="119"/>
      <c r="BF21" s="44"/>
    </row>
    <row r="22" spans="1:58" ht="17.45" customHeight="1" x14ac:dyDescent="0.25">
      <c r="A22" s="180"/>
      <c r="B22" s="67" t="s">
        <v>78</v>
      </c>
      <c r="C22" s="63" t="s">
        <v>79</v>
      </c>
      <c r="D22" s="6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26"/>
      <c r="U22" s="50"/>
      <c r="V22" s="49"/>
      <c r="W22" s="49"/>
      <c r="X22" s="31"/>
      <c r="Y22" s="31"/>
      <c r="Z22" s="31"/>
      <c r="AA22" s="52"/>
      <c r="AB22" s="52"/>
      <c r="AC22" s="31"/>
      <c r="AD22" s="52"/>
      <c r="AE22" s="31"/>
      <c r="AF22" s="62"/>
      <c r="AG22" s="98"/>
      <c r="AH22" s="142"/>
      <c r="AI22" s="51"/>
      <c r="AJ22" s="62"/>
      <c r="AK22" s="62"/>
      <c r="AL22" s="68"/>
      <c r="AM22" s="68"/>
      <c r="AN22" s="68"/>
      <c r="AO22" s="68"/>
      <c r="AP22" s="69"/>
      <c r="AQ22" s="69"/>
      <c r="AR22" s="69"/>
      <c r="AS22" s="69"/>
      <c r="AT22" s="70"/>
      <c r="AU22" s="70"/>
      <c r="AV22" s="43"/>
      <c r="AW22" s="43"/>
      <c r="AX22" s="43"/>
      <c r="AY22" s="43"/>
      <c r="AZ22" s="43"/>
      <c r="BA22" s="43"/>
      <c r="BB22" s="43"/>
      <c r="BC22" s="43"/>
      <c r="BD22" s="43"/>
      <c r="BE22" s="119"/>
      <c r="BF22" s="44"/>
    </row>
    <row r="23" spans="1:58" ht="15" customHeight="1" x14ac:dyDescent="0.25">
      <c r="A23" s="180"/>
      <c r="B23" s="245" t="s">
        <v>90</v>
      </c>
      <c r="C23" s="194" t="s">
        <v>91</v>
      </c>
      <c r="D23" s="135" t="s">
        <v>20</v>
      </c>
      <c r="E23" s="89">
        <v>8</v>
      </c>
      <c r="F23" s="89">
        <v>10</v>
      </c>
      <c r="G23" s="89">
        <v>8</v>
      </c>
      <c r="H23" s="89">
        <v>10</v>
      </c>
      <c r="I23" s="89">
        <v>8</v>
      </c>
      <c r="J23" s="89">
        <v>10</v>
      </c>
      <c r="K23" s="89">
        <v>8</v>
      </c>
      <c r="L23" s="89">
        <v>10</v>
      </c>
      <c r="M23" s="89">
        <v>8</v>
      </c>
      <c r="N23" s="89">
        <v>10</v>
      </c>
      <c r="O23" s="89">
        <v>8</v>
      </c>
      <c r="P23" s="89">
        <v>10</v>
      </c>
      <c r="Q23" s="89">
        <v>8</v>
      </c>
      <c r="R23" s="89">
        <v>10</v>
      </c>
      <c r="S23" s="89">
        <v>9</v>
      </c>
      <c r="T23" s="126">
        <f t="shared" si="0"/>
        <v>135</v>
      </c>
      <c r="U23" s="50"/>
      <c r="V23" s="49"/>
      <c r="W23" s="49"/>
      <c r="X23" s="52"/>
      <c r="Y23" s="52"/>
      <c r="Z23" s="52"/>
      <c r="AA23" s="52"/>
      <c r="AB23" s="52"/>
      <c r="AC23" s="52"/>
      <c r="AD23" s="52"/>
      <c r="AE23" s="52"/>
      <c r="AF23" s="62"/>
      <c r="AG23" s="98"/>
      <c r="AH23" s="142"/>
      <c r="AI23" s="51"/>
      <c r="AJ23" s="62"/>
      <c r="AK23" s="62"/>
      <c r="AL23" s="68"/>
      <c r="AM23" s="68"/>
      <c r="AN23" s="68"/>
      <c r="AO23" s="68"/>
      <c r="AP23" s="69"/>
      <c r="AQ23" s="69"/>
      <c r="AR23" s="69"/>
      <c r="AS23" s="69"/>
      <c r="AT23" s="70"/>
      <c r="AU23" s="70"/>
      <c r="AV23" s="43"/>
      <c r="AW23" s="43"/>
      <c r="AX23" s="43"/>
      <c r="AY23" s="43"/>
      <c r="AZ23" s="43"/>
      <c r="BA23" s="43"/>
      <c r="BB23" s="43"/>
      <c r="BC23" s="43"/>
      <c r="BD23" s="43"/>
      <c r="BE23" s="119">
        <f t="shared" si="2"/>
        <v>135</v>
      </c>
      <c r="BF23" s="44"/>
    </row>
    <row r="24" spans="1:58" ht="15" customHeight="1" x14ac:dyDescent="0.25">
      <c r="A24" s="180"/>
      <c r="B24" s="221"/>
      <c r="C24" s="195"/>
      <c r="D24" s="135" t="s">
        <v>21</v>
      </c>
      <c r="E24" s="46">
        <v>4</v>
      </c>
      <c r="F24" s="46">
        <v>4</v>
      </c>
      <c r="G24" s="46">
        <v>4</v>
      </c>
      <c r="H24" s="46">
        <v>4</v>
      </c>
      <c r="I24" s="46">
        <v>4</v>
      </c>
      <c r="J24" s="46">
        <v>5</v>
      </c>
      <c r="K24" s="46">
        <v>5</v>
      </c>
      <c r="L24" s="46">
        <v>4</v>
      </c>
      <c r="M24" s="46">
        <v>4</v>
      </c>
      <c r="N24" s="46">
        <v>4</v>
      </c>
      <c r="O24" s="46">
        <v>4</v>
      </c>
      <c r="P24" s="46">
        <v>5</v>
      </c>
      <c r="Q24" s="46">
        <v>5</v>
      </c>
      <c r="R24" s="46">
        <v>4</v>
      </c>
      <c r="S24" s="46">
        <v>4</v>
      </c>
      <c r="T24" s="126">
        <f t="shared" si="0"/>
        <v>64</v>
      </c>
      <c r="U24" s="71"/>
      <c r="V24" s="72"/>
      <c r="W24" s="72"/>
      <c r="X24" s="46"/>
      <c r="Y24" s="46"/>
      <c r="Z24" s="46"/>
      <c r="AA24" s="52"/>
      <c r="AB24" s="52"/>
      <c r="AC24" s="46"/>
      <c r="AD24" s="90"/>
      <c r="AE24" s="46"/>
      <c r="AF24" s="73"/>
      <c r="AG24" s="98"/>
      <c r="AH24" s="142"/>
      <c r="AI24" s="137"/>
      <c r="AJ24" s="73"/>
      <c r="AK24" s="73"/>
      <c r="AL24" s="74"/>
      <c r="AM24" s="74"/>
      <c r="AN24" s="74"/>
      <c r="AO24" s="74"/>
      <c r="AP24" s="75"/>
      <c r="AQ24" s="75"/>
      <c r="AR24" s="75"/>
      <c r="AS24" s="75"/>
      <c r="AT24" s="76"/>
      <c r="AU24" s="76"/>
      <c r="AV24" s="45"/>
      <c r="AW24" s="45"/>
      <c r="AX24" s="45"/>
      <c r="AY24" s="45"/>
      <c r="AZ24" s="45"/>
      <c r="BA24" s="45"/>
      <c r="BB24" s="45"/>
      <c r="BC24" s="45"/>
      <c r="BD24" s="45"/>
      <c r="BE24" s="119">
        <f t="shared" si="2"/>
        <v>64</v>
      </c>
      <c r="BF24" s="44"/>
    </row>
    <row r="25" spans="1:58" ht="11.25" customHeight="1" x14ac:dyDescent="0.25">
      <c r="A25" s="180"/>
      <c r="B25" s="211" t="s">
        <v>150</v>
      </c>
      <c r="C25" s="194" t="s">
        <v>64</v>
      </c>
      <c r="D25" s="135" t="s">
        <v>20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2">
        <v>36</v>
      </c>
      <c r="U25" s="50"/>
      <c r="V25" s="72"/>
      <c r="W25" s="72"/>
      <c r="X25" s="46"/>
      <c r="Y25" s="46"/>
      <c r="Z25" s="46"/>
      <c r="AA25" s="52"/>
      <c r="AB25" s="52"/>
      <c r="AC25" s="46"/>
      <c r="AD25" s="90"/>
      <c r="AE25" s="46"/>
      <c r="AF25" s="73"/>
      <c r="AG25" s="98"/>
      <c r="AH25" s="142"/>
      <c r="AI25" s="137"/>
      <c r="AJ25" s="73"/>
      <c r="AK25" s="73"/>
      <c r="AL25" s="74"/>
      <c r="AM25" s="74"/>
      <c r="AN25" s="74"/>
      <c r="AO25" s="74"/>
      <c r="AP25" s="75"/>
      <c r="AQ25" s="75"/>
      <c r="AR25" s="75"/>
      <c r="AS25" s="75"/>
      <c r="AT25" s="76"/>
      <c r="AU25" s="76"/>
      <c r="AV25" s="45"/>
      <c r="AW25" s="45"/>
      <c r="AX25" s="45"/>
      <c r="AY25" s="45"/>
      <c r="AZ25" s="45"/>
      <c r="BA25" s="45"/>
      <c r="BB25" s="45"/>
      <c r="BC25" s="45"/>
      <c r="BD25" s="45"/>
      <c r="BE25" s="119">
        <f>T25</f>
        <v>36</v>
      </c>
      <c r="BF25" s="44"/>
    </row>
    <row r="26" spans="1:58" ht="9" customHeight="1" x14ac:dyDescent="0.25">
      <c r="A26" s="180"/>
      <c r="B26" s="212"/>
      <c r="C26" s="195"/>
      <c r="D26" s="135" t="s">
        <v>21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126"/>
      <c r="U26" s="71"/>
      <c r="V26" s="72"/>
      <c r="W26" s="72"/>
      <c r="X26" s="46"/>
      <c r="Y26" s="46"/>
      <c r="Z26" s="46"/>
      <c r="AA26" s="52"/>
      <c r="AB26" s="52"/>
      <c r="AC26" s="46"/>
      <c r="AD26" s="90"/>
      <c r="AE26" s="46"/>
      <c r="AF26" s="73"/>
      <c r="AG26" s="98"/>
      <c r="AH26" s="142"/>
      <c r="AI26" s="137"/>
      <c r="AJ26" s="73"/>
      <c r="AK26" s="73"/>
      <c r="AL26" s="74"/>
      <c r="AM26" s="74"/>
      <c r="AN26" s="74"/>
      <c r="AO26" s="74"/>
      <c r="AP26" s="75"/>
      <c r="AQ26" s="75"/>
      <c r="AR26" s="75"/>
      <c r="AS26" s="75"/>
      <c r="AT26" s="76"/>
      <c r="AU26" s="76"/>
      <c r="AV26" s="45"/>
      <c r="AW26" s="45"/>
      <c r="AX26" s="45"/>
      <c r="AY26" s="45"/>
      <c r="AZ26" s="45"/>
      <c r="BA26" s="45"/>
      <c r="BB26" s="45"/>
      <c r="BC26" s="45"/>
      <c r="BD26" s="45"/>
      <c r="BE26" s="119"/>
      <c r="BF26" s="44"/>
    </row>
    <row r="27" spans="1:58" ht="4.9000000000000004" customHeight="1" x14ac:dyDescent="0.25">
      <c r="A27" s="180"/>
      <c r="B27" s="245" t="s">
        <v>92</v>
      </c>
      <c r="C27" s="194" t="s">
        <v>79</v>
      </c>
      <c r="D27" s="135" t="s">
        <v>20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26"/>
      <c r="U27" s="50"/>
      <c r="V27" s="49"/>
      <c r="W27" s="49"/>
      <c r="X27" s="31"/>
      <c r="Y27" s="31"/>
      <c r="Z27" s="31"/>
      <c r="AA27" s="52"/>
      <c r="AB27" s="52"/>
      <c r="AC27" s="31"/>
      <c r="AD27" s="52"/>
      <c r="AE27" s="31"/>
      <c r="AF27" s="62"/>
      <c r="AG27" s="98"/>
      <c r="AH27" s="142"/>
      <c r="AI27" s="51"/>
      <c r="AJ27" s="62"/>
      <c r="AK27" s="62"/>
      <c r="AL27" s="68"/>
      <c r="AM27" s="68"/>
      <c r="AN27" s="68"/>
      <c r="AO27" s="68"/>
      <c r="AP27" s="69"/>
      <c r="AQ27" s="69"/>
      <c r="AR27" s="69"/>
      <c r="AS27" s="69"/>
      <c r="AT27" s="70"/>
      <c r="AU27" s="70"/>
      <c r="AV27" s="43"/>
      <c r="AW27" s="43"/>
      <c r="AX27" s="43"/>
      <c r="AY27" s="43"/>
      <c r="AZ27" s="43"/>
      <c r="BA27" s="43"/>
      <c r="BB27" s="43"/>
      <c r="BC27" s="43"/>
      <c r="BD27" s="43"/>
      <c r="BE27" s="119"/>
      <c r="BF27" s="44"/>
    </row>
    <row r="28" spans="1:58" ht="7.9" customHeight="1" x14ac:dyDescent="0.25">
      <c r="A28" s="180"/>
      <c r="B28" s="221"/>
      <c r="C28" s="195"/>
      <c r="D28" s="135" t="s">
        <v>21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26"/>
      <c r="U28" s="50"/>
      <c r="V28" s="49"/>
      <c r="W28" s="49"/>
      <c r="X28" s="31"/>
      <c r="Y28" s="31"/>
      <c r="Z28" s="31"/>
      <c r="AA28" s="52"/>
      <c r="AB28" s="52"/>
      <c r="AC28" s="31"/>
      <c r="AD28" s="52"/>
      <c r="AE28" s="31"/>
      <c r="AF28" s="62"/>
      <c r="AG28" s="98"/>
      <c r="AH28" s="142"/>
      <c r="AI28" s="51"/>
      <c r="AJ28" s="62"/>
      <c r="AK28" s="62"/>
      <c r="AL28" s="68"/>
      <c r="AM28" s="68"/>
      <c r="AN28" s="68"/>
      <c r="AO28" s="68"/>
      <c r="AP28" s="69"/>
      <c r="AQ28" s="69"/>
      <c r="AR28" s="69"/>
      <c r="AS28" s="69"/>
      <c r="AT28" s="70"/>
      <c r="AU28" s="70"/>
      <c r="AV28" s="43"/>
      <c r="AW28" s="43"/>
      <c r="AX28" s="43"/>
      <c r="AY28" s="43"/>
      <c r="AZ28" s="43"/>
      <c r="BA28" s="43"/>
      <c r="BB28" s="43"/>
      <c r="BC28" s="43"/>
      <c r="BD28" s="43"/>
      <c r="BE28" s="119"/>
      <c r="BF28" s="44"/>
    </row>
    <row r="29" spans="1:58" ht="22.5" customHeight="1" x14ac:dyDescent="0.25">
      <c r="A29" s="180"/>
      <c r="B29" s="196" t="s">
        <v>93</v>
      </c>
      <c r="C29" s="196" t="s">
        <v>80</v>
      </c>
      <c r="D29" s="133" t="s">
        <v>20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26"/>
      <c r="U29" s="50"/>
      <c r="V29" s="49"/>
      <c r="W29" s="49"/>
      <c r="X29" s="31"/>
      <c r="Y29" s="31"/>
      <c r="Z29" s="31"/>
      <c r="AA29" s="52"/>
      <c r="AB29" s="52"/>
      <c r="AC29" s="31"/>
      <c r="AD29" s="52"/>
      <c r="AE29" s="31"/>
      <c r="AF29" s="62"/>
      <c r="AG29" s="98"/>
      <c r="AH29" s="142"/>
      <c r="AI29" s="51"/>
      <c r="AJ29" s="62"/>
      <c r="AK29" s="62"/>
      <c r="AL29" s="68"/>
      <c r="AM29" s="68"/>
      <c r="AN29" s="68"/>
      <c r="AO29" s="68"/>
      <c r="AP29" s="69"/>
      <c r="AQ29" s="69"/>
      <c r="AR29" s="69"/>
      <c r="AS29" s="69"/>
      <c r="AT29" s="70"/>
      <c r="AU29" s="70"/>
      <c r="AV29" s="43"/>
      <c r="AW29" s="43"/>
      <c r="AX29" s="43"/>
      <c r="AY29" s="43"/>
      <c r="AZ29" s="43"/>
      <c r="BA29" s="43"/>
      <c r="BB29" s="43"/>
      <c r="BC29" s="43"/>
      <c r="BD29" s="43"/>
      <c r="BE29" s="119"/>
      <c r="BF29" s="44"/>
    </row>
    <row r="30" spans="1:58" ht="8.4499999999999993" customHeight="1" x14ac:dyDescent="0.25">
      <c r="A30" s="180"/>
      <c r="B30" s="196"/>
      <c r="C30" s="196"/>
      <c r="D30" s="133" t="s">
        <v>21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26"/>
      <c r="U30" s="50"/>
      <c r="V30" s="49"/>
      <c r="W30" s="49"/>
      <c r="X30" s="31"/>
      <c r="Y30" s="31"/>
      <c r="Z30" s="31"/>
      <c r="AA30" s="52"/>
      <c r="AB30" s="52"/>
      <c r="AC30" s="31"/>
      <c r="AD30" s="52"/>
      <c r="AE30" s="31"/>
      <c r="AF30" s="62"/>
      <c r="AG30" s="98"/>
      <c r="AH30" s="142"/>
      <c r="AI30" s="51"/>
      <c r="AJ30" s="62"/>
      <c r="AK30" s="62"/>
      <c r="AL30" s="68"/>
      <c r="AM30" s="68"/>
      <c r="AN30" s="68"/>
      <c r="AO30" s="68"/>
      <c r="AP30" s="69"/>
      <c r="AQ30" s="69"/>
      <c r="AR30" s="69"/>
      <c r="AS30" s="69"/>
      <c r="AT30" s="70"/>
      <c r="AU30" s="70"/>
      <c r="AV30" s="43"/>
      <c r="AW30" s="43"/>
      <c r="AX30" s="43"/>
      <c r="AY30" s="43"/>
      <c r="AZ30" s="43"/>
      <c r="BA30" s="43"/>
      <c r="BB30" s="43"/>
      <c r="BC30" s="43"/>
      <c r="BD30" s="43"/>
      <c r="BE30" s="119"/>
      <c r="BF30" s="44"/>
    </row>
    <row r="31" spans="1:58" ht="12" customHeight="1" x14ac:dyDescent="0.25">
      <c r="A31" s="180"/>
      <c r="B31" s="246" t="s">
        <v>81</v>
      </c>
      <c r="C31" s="220" t="s">
        <v>112</v>
      </c>
      <c r="D31" s="135" t="s">
        <v>20</v>
      </c>
      <c r="E31" s="89">
        <v>4</v>
      </c>
      <c r="F31" s="89">
        <v>6</v>
      </c>
      <c r="G31" s="89">
        <v>6</v>
      </c>
      <c r="H31" s="89">
        <v>6</v>
      </c>
      <c r="I31" s="89">
        <v>6</v>
      </c>
      <c r="J31" s="89">
        <v>6</v>
      </c>
      <c r="K31" s="89">
        <v>6</v>
      </c>
      <c r="L31" s="89">
        <v>6</v>
      </c>
      <c r="M31" s="89">
        <v>6</v>
      </c>
      <c r="N31" s="89">
        <v>6</v>
      </c>
      <c r="O31" s="89">
        <v>6</v>
      </c>
      <c r="P31" s="89">
        <v>6</v>
      </c>
      <c r="Q31" s="89">
        <v>6</v>
      </c>
      <c r="R31" s="89">
        <v>6</v>
      </c>
      <c r="S31" s="89">
        <v>6</v>
      </c>
      <c r="T31" s="126">
        <f t="shared" si="0"/>
        <v>88</v>
      </c>
      <c r="U31" s="50"/>
      <c r="V31" s="49"/>
      <c r="W31" s="49"/>
      <c r="X31" s="89">
        <v>4</v>
      </c>
      <c r="Y31" s="89">
        <v>4</v>
      </c>
      <c r="Z31" s="89">
        <v>4</v>
      </c>
      <c r="AA31" s="89">
        <v>4</v>
      </c>
      <c r="AB31" s="89">
        <v>4</v>
      </c>
      <c r="AC31" s="89">
        <v>4</v>
      </c>
      <c r="AD31" s="89">
        <v>4</v>
      </c>
      <c r="AE31" s="89">
        <v>4</v>
      </c>
      <c r="AF31" s="62"/>
      <c r="AG31" s="98">
        <f t="shared" si="1"/>
        <v>32</v>
      </c>
      <c r="AH31" s="142"/>
      <c r="AI31" s="51"/>
      <c r="AJ31" s="62"/>
      <c r="AK31" s="62"/>
      <c r="AL31" s="68"/>
      <c r="AM31" s="68"/>
      <c r="AN31" s="68"/>
      <c r="AO31" s="68"/>
      <c r="AP31" s="69"/>
      <c r="AQ31" s="69"/>
      <c r="AR31" s="69"/>
      <c r="AS31" s="69"/>
      <c r="AT31" s="70"/>
      <c r="AU31" s="70"/>
      <c r="AV31" s="43"/>
      <c r="AW31" s="43"/>
      <c r="AX31" s="43"/>
      <c r="AY31" s="43"/>
      <c r="AZ31" s="43"/>
      <c r="BA31" s="43"/>
      <c r="BB31" s="43"/>
      <c r="BC31" s="43"/>
      <c r="BD31" s="43"/>
      <c r="BE31" s="119">
        <f t="shared" si="2"/>
        <v>120</v>
      </c>
      <c r="BF31" s="44"/>
    </row>
    <row r="32" spans="1:58" ht="22.5" customHeight="1" x14ac:dyDescent="0.25">
      <c r="A32" s="180"/>
      <c r="B32" s="246"/>
      <c r="C32" s="220"/>
      <c r="D32" s="135" t="s">
        <v>21</v>
      </c>
      <c r="E32" s="46">
        <v>3</v>
      </c>
      <c r="F32" s="46">
        <v>2</v>
      </c>
      <c r="G32" s="46">
        <v>3</v>
      </c>
      <c r="H32" s="46">
        <v>3</v>
      </c>
      <c r="I32" s="46">
        <v>2</v>
      </c>
      <c r="J32" s="46">
        <v>2</v>
      </c>
      <c r="K32" s="46">
        <v>4</v>
      </c>
      <c r="L32" s="46">
        <v>3</v>
      </c>
      <c r="M32" s="46">
        <v>2</v>
      </c>
      <c r="N32" s="46">
        <v>2</v>
      </c>
      <c r="O32" s="46">
        <v>5</v>
      </c>
      <c r="P32" s="46">
        <v>2</v>
      </c>
      <c r="Q32" s="46">
        <v>4</v>
      </c>
      <c r="R32" s="46">
        <v>4</v>
      </c>
      <c r="S32" s="46">
        <v>5</v>
      </c>
      <c r="T32" s="126">
        <f t="shared" si="0"/>
        <v>46</v>
      </c>
      <c r="U32" s="71"/>
      <c r="V32" s="72"/>
      <c r="W32" s="72"/>
      <c r="X32" s="46">
        <v>2</v>
      </c>
      <c r="Y32" s="46">
        <v>2</v>
      </c>
      <c r="Z32" s="46">
        <v>1</v>
      </c>
      <c r="AA32" s="46">
        <v>1</v>
      </c>
      <c r="AB32" s="46">
        <v>0</v>
      </c>
      <c r="AC32" s="46">
        <v>0</v>
      </c>
      <c r="AD32" s="46">
        <v>0</v>
      </c>
      <c r="AE32" s="46">
        <v>2</v>
      </c>
      <c r="AF32" s="73"/>
      <c r="AG32" s="98">
        <f t="shared" si="1"/>
        <v>8</v>
      </c>
      <c r="AH32" s="142"/>
      <c r="AI32" s="137"/>
      <c r="AJ32" s="73"/>
      <c r="AK32" s="73"/>
      <c r="AL32" s="74"/>
      <c r="AM32" s="74"/>
      <c r="AN32" s="74"/>
      <c r="AO32" s="74"/>
      <c r="AP32" s="69"/>
      <c r="AQ32" s="69"/>
      <c r="AR32" s="69"/>
      <c r="AS32" s="69"/>
      <c r="AT32" s="70"/>
      <c r="AU32" s="70"/>
      <c r="AV32" s="43"/>
      <c r="AW32" s="43"/>
      <c r="AX32" s="43"/>
      <c r="AY32" s="43"/>
      <c r="AZ32" s="43"/>
      <c r="BA32" s="43"/>
      <c r="BB32" s="43"/>
      <c r="BC32" s="43"/>
      <c r="BD32" s="43"/>
      <c r="BE32" s="119">
        <f t="shared" si="2"/>
        <v>54</v>
      </c>
      <c r="BF32" s="44"/>
    </row>
    <row r="33" spans="1:58" ht="13.5" customHeight="1" x14ac:dyDescent="0.25">
      <c r="A33" s="180"/>
      <c r="B33" s="134" t="s">
        <v>134</v>
      </c>
      <c r="C33" s="135" t="s">
        <v>64</v>
      </c>
      <c r="D33" s="135" t="s">
        <v>123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126"/>
      <c r="U33" s="71"/>
      <c r="V33" s="72"/>
      <c r="W33" s="72"/>
      <c r="X33" s="46"/>
      <c r="Y33" s="46"/>
      <c r="Z33" s="46"/>
      <c r="AA33" s="46"/>
      <c r="AB33" s="46"/>
      <c r="AC33" s="46"/>
      <c r="AD33" s="46"/>
      <c r="AE33" s="46"/>
      <c r="AF33" s="73"/>
      <c r="AG33" s="50"/>
      <c r="AH33" s="142"/>
      <c r="AI33" s="51">
        <v>36</v>
      </c>
      <c r="AJ33" s="73"/>
      <c r="AK33" s="73"/>
      <c r="AL33" s="74"/>
      <c r="AM33" s="74"/>
      <c r="AN33" s="74"/>
      <c r="AO33" s="74"/>
      <c r="AP33" s="69"/>
      <c r="AQ33" s="69"/>
      <c r="AR33" s="69"/>
      <c r="AS33" s="69"/>
      <c r="AT33" s="70"/>
      <c r="AU33" s="70"/>
      <c r="AV33" s="43"/>
      <c r="AW33" s="43"/>
      <c r="AX33" s="43"/>
      <c r="AY33" s="43"/>
      <c r="AZ33" s="43"/>
      <c r="BA33" s="43"/>
      <c r="BB33" s="43"/>
      <c r="BC33" s="43"/>
      <c r="BD33" s="43"/>
      <c r="BE33" s="119">
        <f>AI33</f>
        <v>36</v>
      </c>
      <c r="BF33" s="44"/>
    </row>
    <row r="34" spans="1:58" ht="6.6" customHeight="1" x14ac:dyDescent="0.25">
      <c r="A34" s="180"/>
      <c r="B34" s="207" t="s">
        <v>92</v>
      </c>
      <c r="C34" s="182" t="s">
        <v>79</v>
      </c>
      <c r="D34" s="131" t="s">
        <v>20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26"/>
      <c r="U34" s="50"/>
      <c r="V34" s="49"/>
      <c r="W34" s="49"/>
      <c r="X34" s="31"/>
      <c r="Y34" s="31"/>
      <c r="Z34" s="31"/>
      <c r="AA34" s="52"/>
      <c r="AB34" s="52"/>
      <c r="AC34" s="31"/>
      <c r="AD34" s="52"/>
      <c r="AE34" s="31"/>
      <c r="AF34" s="62"/>
      <c r="AG34" s="98"/>
      <c r="AH34" s="142"/>
      <c r="AI34" s="51"/>
      <c r="AJ34" s="62"/>
      <c r="AK34" s="62"/>
      <c r="AL34" s="68"/>
      <c r="AM34" s="68"/>
      <c r="AN34" s="68"/>
      <c r="AO34" s="68"/>
      <c r="AP34" s="69"/>
      <c r="AQ34" s="69"/>
      <c r="AR34" s="69"/>
      <c r="AS34" s="69"/>
      <c r="AT34" s="70"/>
      <c r="AU34" s="70"/>
      <c r="AV34" s="43"/>
      <c r="AW34" s="43"/>
      <c r="AX34" s="43"/>
      <c r="AY34" s="43"/>
      <c r="AZ34" s="43"/>
      <c r="BA34" s="43"/>
      <c r="BB34" s="43"/>
      <c r="BC34" s="43"/>
      <c r="BD34" s="43"/>
      <c r="BE34" s="119"/>
      <c r="BF34" s="44"/>
    </row>
    <row r="35" spans="1:58" ht="7.5" customHeight="1" x14ac:dyDescent="0.25">
      <c r="A35" s="180"/>
      <c r="B35" s="207"/>
      <c r="C35" s="182"/>
      <c r="D35" s="131" t="s">
        <v>21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26"/>
      <c r="U35" s="50"/>
      <c r="V35" s="49"/>
      <c r="W35" s="49"/>
      <c r="X35" s="31"/>
      <c r="Y35" s="31"/>
      <c r="Z35" s="31"/>
      <c r="AA35" s="52"/>
      <c r="AB35" s="52"/>
      <c r="AC35" s="31"/>
      <c r="AD35" s="52"/>
      <c r="AE35" s="31"/>
      <c r="AF35" s="62"/>
      <c r="AG35" s="98"/>
      <c r="AH35" s="142"/>
      <c r="AI35" s="51"/>
      <c r="AJ35" s="62"/>
      <c r="AK35" s="62"/>
      <c r="AL35" s="68"/>
      <c r="AM35" s="68"/>
      <c r="AN35" s="68"/>
      <c r="AO35" s="68"/>
      <c r="AP35" s="69"/>
      <c r="AQ35" s="69"/>
      <c r="AR35" s="69"/>
      <c r="AS35" s="69"/>
      <c r="AT35" s="70"/>
      <c r="AU35" s="70"/>
      <c r="AV35" s="43"/>
      <c r="AW35" s="43"/>
      <c r="AX35" s="43"/>
      <c r="AY35" s="43"/>
      <c r="AZ35" s="43"/>
      <c r="BA35" s="43"/>
      <c r="BB35" s="43"/>
      <c r="BC35" s="43"/>
      <c r="BD35" s="43"/>
      <c r="BE35" s="119"/>
      <c r="BF35" s="44"/>
    </row>
    <row r="36" spans="1:58" ht="10.5" customHeight="1" x14ac:dyDescent="0.25">
      <c r="A36" s="180"/>
      <c r="B36" s="196" t="s">
        <v>31</v>
      </c>
      <c r="C36" s="215" t="s">
        <v>94</v>
      </c>
      <c r="D36" s="133" t="s">
        <v>20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26"/>
      <c r="U36" s="50"/>
      <c r="V36" s="49"/>
      <c r="W36" s="49"/>
      <c r="X36" s="31"/>
      <c r="Y36" s="31"/>
      <c r="Z36" s="31"/>
      <c r="AA36" s="52"/>
      <c r="AB36" s="52"/>
      <c r="AC36" s="31"/>
      <c r="AD36" s="52"/>
      <c r="AE36" s="31"/>
      <c r="AF36" s="62"/>
      <c r="AG36" s="98"/>
      <c r="AH36" s="142"/>
      <c r="AI36" s="51"/>
      <c r="AJ36" s="62"/>
      <c r="AK36" s="62"/>
      <c r="AL36" s="68"/>
      <c r="AM36" s="68"/>
      <c r="AN36" s="68"/>
      <c r="AO36" s="68"/>
      <c r="AP36" s="69"/>
      <c r="AQ36" s="69"/>
      <c r="AR36" s="69"/>
      <c r="AS36" s="69"/>
      <c r="AT36" s="70"/>
      <c r="AU36" s="70"/>
      <c r="AV36" s="43"/>
      <c r="AW36" s="43"/>
      <c r="AX36" s="43"/>
      <c r="AY36" s="43"/>
      <c r="AZ36" s="43"/>
      <c r="BA36" s="43"/>
      <c r="BB36" s="43"/>
      <c r="BC36" s="43"/>
      <c r="BD36" s="43"/>
      <c r="BE36" s="119"/>
      <c r="BF36" s="44"/>
    </row>
    <row r="37" spans="1:58" ht="9.6" customHeight="1" x14ac:dyDescent="0.25">
      <c r="A37" s="180"/>
      <c r="B37" s="196"/>
      <c r="C37" s="215"/>
      <c r="D37" s="133" t="s">
        <v>21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26"/>
      <c r="U37" s="50"/>
      <c r="V37" s="49"/>
      <c r="W37" s="49"/>
      <c r="X37" s="31"/>
      <c r="Y37" s="31"/>
      <c r="Z37" s="31"/>
      <c r="AA37" s="52"/>
      <c r="AB37" s="52"/>
      <c r="AC37" s="31"/>
      <c r="AD37" s="52"/>
      <c r="AE37" s="31"/>
      <c r="AF37" s="62"/>
      <c r="AG37" s="98"/>
      <c r="AH37" s="142"/>
      <c r="AI37" s="51"/>
      <c r="AJ37" s="62"/>
      <c r="AK37" s="62"/>
      <c r="AL37" s="68"/>
      <c r="AM37" s="68"/>
      <c r="AN37" s="68"/>
      <c r="AO37" s="68"/>
      <c r="AP37" s="69"/>
      <c r="AQ37" s="69"/>
      <c r="AR37" s="69"/>
      <c r="AS37" s="69"/>
      <c r="AT37" s="70"/>
      <c r="AU37" s="70"/>
      <c r="AV37" s="43"/>
      <c r="AW37" s="43"/>
      <c r="AX37" s="43"/>
      <c r="AY37" s="43"/>
      <c r="AZ37" s="43"/>
      <c r="BA37" s="43"/>
      <c r="BB37" s="43"/>
      <c r="BC37" s="43"/>
      <c r="BD37" s="43"/>
      <c r="BE37" s="119"/>
      <c r="BF37" s="44"/>
    </row>
    <row r="38" spans="1:58" ht="15" customHeight="1" x14ac:dyDescent="0.25">
      <c r="A38" s="180"/>
      <c r="B38" s="243" t="s">
        <v>95</v>
      </c>
      <c r="C38" s="163" t="s">
        <v>97</v>
      </c>
      <c r="D38" s="65" t="s">
        <v>20</v>
      </c>
      <c r="E38" s="89">
        <v>12</v>
      </c>
      <c r="F38" s="89">
        <v>10</v>
      </c>
      <c r="G38" s="89">
        <v>12</v>
      </c>
      <c r="H38" s="89">
        <v>10</v>
      </c>
      <c r="I38" s="89">
        <v>10</v>
      </c>
      <c r="J38" s="89">
        <v>10</v>
      </c>
      <c r="K38" s="89">
        <v>12</v>
      </c>
      <c r="L38" s="89">
        <v>10</v>
      </c>
      <c r="M38" s="89">
        <v>12</v>
      </c>
      <c r="N38" s="89">
        <v>10</v>
      </c>
      <c r="O38" s="89">
        <v>10</v>
      </c>
      <c r="P38" s="89">
        <v>10</v>
      </c>
      <c r="Q38" s="89">
        <v>10</v>
      </c>
      <c r="R38" s="89">
        <v>10</v>
      </c>
      <c r="S38" s="89">
        <v>9</v>
      </c>
      <c r="T38" s="126">
        <f>E38+F38+G38+H38+I38+J38+K38+L38+M38+N38+O38+P38+Q38+R38+S38</f>
        <v>157</v>
      </c>
      <c r="U38" s="50"/>
      <c r="V38" s="49"/>
      <c r="W38" s="49"/>
      <c r="X38" s="52"/>
      <c r="Y38" s="52"/>
      <c r="Z38" s="52"/>
      <c r="AA38" s="52"/>
      <c r="AB38" s="52"/>
      <c r="AC38" s="52"/>
      <c r="AD38" s="52"/>
      <c r="AE38" s="52"/>
      <c r="AF38" s="62"/>
      <c r="AG38" s="98"/>
      <c r="AH38" s="142"/>
      <c r="AI38" s="51"/>
      <c r="AJ38" s="62"/>
      <c r="AK38" s="62"/>
      <c r="AL38" s="68"/>
      <c r="AM38" s="68"/>
      <c r="AN38" s="68"/>
      <c r="AO38" s="68"/>
      <c r="AP38" s="69"/>
      <c r="AQ38" s="69"/>
      <c r="AR38" s="69"/>
      <c r="AS38" s="69"/>
      <c r="AT38" s="70"/>
      <c r="AU38" s="70"/>
      <c r="AV38" s="43"/>
      <c r="AW38" s="43"/>
      <c r="AX38" s="43"/>
      <c r="AY38" s="43"/>
      <c r="AZ38" s="43"/>
      <c r="BA38" s="43"/>
      <c r="BB38" s="43"/>
      <c r="BC38" s="43"/>
      <c r="BD38" s="43"/>
      <c r="BE38" s="119">
        <f t="shared" si="2"/>
        <v>157</v>
      </c>
      <c r="BF38" s="44"/>
    </row>
    <row r="39" spans="1:58" ht="12" customHeight="1" x14ac:dyDescent="0.25">
      <c r="A39" s="180"/>
      <c r="B39" s="244"/>
      <c r="C39" s="164"/>
      <c r="D39" s="131" t="s">
        <v>137</v>
      </c>
      <c r="E39" s="46">
        <v>5</v>
      </c>
      <c r="F39" s="46">
        <v>6</v>
      </c>
      <c r="G39" s="46">
        <v>6</v>
      </c>
      <c r="H39" s="46">
        <v>6</v>
      </c>
      <c r="I39" s="46">
        <v>6</v>
      </c>
      <c r="J39" s="46">
        <v>5</v>
      </c>
      <c r="K39" s="46">
        <v>5</v>
      </c>
      <c r="L39" s="46">
        <v>6</v>
      </c>
      <c r="M39" s="46">
        <v>6</v>
      </c>
      <c r="N39" s="46">
        <v>6</v>
      </c>
      <c r="O39" s="46">
        <v>6</v>
      </c>
      <c r="P39" s="46">
        <v>6</v>
      </c>
      <c r="Q39" s="46">
        <v>5</v>
      </c>
      <c r="R39" s="46">
        <v>6</v>
      </c>
      <c r="S39" s="46">
        <v>6</v>
      </c>
      <c r="T39" s="126">
        <f t="shared" ref="T39:T51" si="3">E39+F39+G39+H39+I39+J39+K39+L39+M39+N39+O39+P39+Q39+R39+S39</f>
        <v>86</v>
      </c>
      <c r="U39" s="71"/>
      <c r="V39" s="72"/>
      <c r="W39" s="72"/>
      <c r="X39" s="31"/>
      <c r="Y39" s="31"/>
      <c r="Z39" s="31"/>
      <c r="AA39" s="52"/>
      <c r="AB39" s="52"/>
      <c r="AC39" s="31"/>
      <c r="AD39" s="52"/>
      <c r="AE39" s="31"/>
      <c r="AF39" s="62"/>
      <c r="AG39" s="98"/>
      <c r="AH39" s="142"/>
      <c r="AI39" s="51"/>
      <c r="AJ39" s="62"/>
      <c r="AK39" s="62"/>
      <c r="AL39" s="68"/>
      <c r="AM39" s="68"/>
      <c r="AN39" s="68"/>
      <c r="AO39" s="68"/>
      <c r="AP39" s="69"/>
      <c r="AQ39" s="69"/>
      <c r="AR39" s="69"/>
      <c r="AS39" s="69"/>
      <c r="AT39" s="70"/>
      <c r="AU39" s="70"/>
      <c r="AV39" s="43"/>
      <c r="AW39" s="43"/>
      <c r="AX39" s="43"/>
      <c r="AY39" s="43"/>
      <c r="AZ39" s="43"/>
      <c r="BA39" s="43"/>
      <c r="BB39" s="43"/>
      <c r="BC39" s="43"/>
      <c r="BD39" s="43"/>
      <c r="BE39" s="119">
        <f t="shared" si="2"/>
        <v>86</v>
      </c>
      <c r="BF39" s="44"/>
    </row>
    <row r="40" spans="1:58" ht="12" customHeight="1" x14ac:dyDescent="0.25">
      <c r="A40" s="180"/>
      <c r="B40" s="234" t="s">
        <v>122</v>
      </c>
      <c r="C40" s="236" t="s">
        <v>96</v>
      </c>
      <c r="D40" s="65" t="s">
        <v>123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6"/>
      <c r="U40" s="71"/>
      <c r="V40" s="72"/>
      <c r="W40" s="72"/>
      <c r="X40" s="89">
        <v>12</v>
      </c>
      <c r="Y40" s="89">
        <v>14</v>
      </c>
      <c r="Z40" s="89">
        <v>12</v>
      </c>
      <c r="AA40" s="89">
        <v>14</v>
      </c>
      <c r="AB40" s="89">
        <v>12</v>
      </c>
      <c r="AC40" s="89">
        <v>12</v>
      </c>
      <c r="AD40" s="89">
        <v>12</v>
      </c>
      <c r="AE40" s="89">
        <v>12</v>
      </c>
      <c r="AF40" s="62"/>
      <c r="AG40" s="98">
        <f t="shared" si="1"/>
        <v>100</v>
      </c>
      <c r="AH40" s="142"/>
      <c r="AI40" s="51"/>
      <c r="AJ40" s="62"/>
      <c r="AK40" s="62"/>
      <c r="AL40" s="68"/>
      <c r="AM40" s="68"/>
      <c r="AN40" s="68"/>
      <c r="AO40" s="68"/>
      <c r="AP40" s="69"/>
      <c r="AQ40" s="69"/>
      <c r="AR40" s="69"/>
      <c r="AS40" s="69"/>
      <c r="AT40" s="70"/>
      <c r="AU40" s="70"/>
      <c r="AV40" s="43"/>
      <c r="AW40" s="43"/>
      <c r="AX40" s="43"/>
      <c r="AY40" s="43"/>
      <c r="AZ40" s="43"/>
      <c r="BA40" s="43"/>
      <c r="BB40" s="43"/>
      <c r="BC40" s="43"/>
      <c r="BD40" s="43"/>
      <c r="BE40" s="119">
        <f t="shared" si="2"/>
        <v>100</v>
      </c>
      <c r="BF40" s="44"/>
    </row>
    <row r="41" spans="1:58" ht="12" customHeight="1" x14ac:dyDescent="0.25">
      <c r="A41" s="180"/>
      <c r="B41" s="235"/>
      <c r="C41" s="237"/>
      <c r="D41" s="65" t="s">
        <v>124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6"/>
      <c r="U41" s="71"/>
      <c r="V41" s="72"/>
      <c r="W41" s="72"/>
      <c r="X41" s="46">
        <v>6</v>
      </c>
      <c r="Y41" s="46">
        <v>6</v>
      </c>
      <c r="Z41" s="46">
        <v>6</v>
      </c>
      <c r="AA41" s="46">
        <v>6</v>
      </c>
      <c r="AB41" s="46">
        <v>6</v>
      </c>
      <c r="AC41" s="46">
        <v>5</v>
      </c>
      <c r="AD41" s="46">
        <v>5</v>
      </c>
      <c r="AE41" s="46">
        <v>6</v>
      </c>
      <c r="AF41" s="73"/>
      <c r="AG41" s="98">
        <f t="shared" si="1"/>
        <v>46</v>
      </c>
      <c r="AH41" s="142"/>
      <c r="AI41" s="51"/>
      <c r="AJ41" s="62"/>
      <c r="AK41" s="62"/>
      <c r="AL41" s="68"/>
      <c r="AM41" s="68"/>
      <c r="AN41" s="68"/>
      <c r="AO41" s="68"/>
      <c r="AP41" s="69"/>
      <c r="AQ41" s="69"/>
      <c r="AR41" s="69"/>
      <c r="AS41" s="69"/>
      <c r="AT41" s="70"/>
      <c r="AU41" s="70"/>
      <c r="AV41" s="43"/>
      <c r="AW41" s="43"/>
      <c r="AX41" s="43"/>
      <c r="AY41" s="43"/>
      <c r="AZ41" s="43"/>
      <c r="BA41" s="43"/>
      <c r="BB41" s="43"/>
      <c r="BC41" s="43"/>
      <c r="BD41" s="43"/>
      <c r="BE41" s="119">
        <f t="shared" si="2"/>
        <v>46</v>
      </c>
      <c r="BF41" s="44"/>
    </row>
    <row r="42" spans="1:58" ht="12" customHeight="1" x14ac:dyDescent="0.25">
      <c r="A42" s="180"/>
      <c r="B42" s="203" t="s">
        <v>98</v>
      </c>
      <c r="C42" s="163" t="s">
        <v>64</v>
      </c>
      <c r="D42" s="131" t="s">
        <v>20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26"/>
      <c r="U42" s="50"/>
      <c r="V42" s="49"/>
      <c r="W42" s="49"/>
      <c r="X42" s="31"/>
      <c r="Y42" s="31"/>
      <c r="Z42" s="31"/>
      <c r="AA42" s="52"/>
      <c r="AB42" s="52"/>
      <c r="AC42" s="31"/>
      <c r="AD42" s="52"/>
      <c r="AE42" s="31"/>
      <c r="AF42" s="62">
        <v>36</v>
      </c>
      <c r="AG42" s="98"/>
      <c r="AH42" s="142"/>
      <c r="AI42" s="51"/>
      <c r="AJ42" s="62"/>
      <c r="AK42" s="62"/>
      <c r="AL42" s="68"/>
      <c r="AM42" s="68"/>
      <c r="AN42" s="68"/>
      <c r="AO42" s="68"/>
      <c r="AP42" s="69"/>
      <c r="AQ42" s="69"/>
      <c r="AR42" s="69"/>
      <c r="AS42" s="69"/>
      <c r="AT42" s="70"/>
      <c r="AU42" s="70"/>
      <c r="AV42" s="43"/>
      <c r="AW42" s="43"/>
      <c r="AX42" s="43"/>
      <c r="AY42" s="43"/>
      <c r="AZ42" s="43"/>
      <c r="BA42" s="43"/>
      <c r="BB42" s="43"/>
      <c r="BC42" s="43"/>
      <c r="BD42" s="43"/>
      <c r="BE42" s="149">
        <f>AF42</f>
        <v>36</v>
      </c>
      <c r="BF42" s="44"/>
    </row>
    <row r="43" spans="1:58" ht="9" customHeight="1" x14ac:dyDescent="0.25">
      <c r="A43" s="180"/>
      <c r="B43" s="238"/>
      <c r="C43" s="164"/>
      <c r="D43" s="131" t="s">
        <v>21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126"/>
      <c r="U43" s="50"/>
      <c r="V43" s="49"/>
      <c r="W43" s="49"/>
      <c r="X43" s="31"/>
      <c r="Y43" s="31"/>
      <c r="Z43" s="31"/>
      <c r="AA43" s="52"/>
      <c r="AB43" s="52"/>
      <c r="AC43" s="31"/>
      <c r="AD43" s="52"/>
      <c r="AE43" s="31"/>
      <c r="AF43" s="62"/>
      <c r="AG43" s="98"/>
      <c r="AH43" s="142"/>
      <c r="AI43" s="51"/>
      <c r="AJ43" s="62"/>
      <c r="AK43" s="62"/>
      <c r="AL43" s="68"/>
      <c r="AM43" s="68"/>
      <c r="AN43" s="68"/>
      <c r="AO43" s="68"/>
      <c r="AP43" s="69"/>
      <c r="AQ43" s="69"/>
      <c r="AR43" s="69"/>
      <c r="AS43" s="69"/>
      <c r="AT43" s="70"/>
      <c r="AU43" s="70"/>
      <c r="AV43" s="43"/>
      <c r="AW43" s="43"/>
      <c r="AX43" s="43"/>
      <c r="AY43" s="43"/>
      <c r="AZ43" s="43"/>
      <c r="BA43" s="43"/>
      <c r="BB43" s="43"/>
      <c r="BC43" s="43"/>
      <c r="BD43" s="43"/>
      <c r="BE43" s="119"/>
      <c r="BF43" s="44"/>
    </row>
    <row r="44" spans="1:58" ht="12.75" customHeight="1" x14ac:dyDescent="0.25">
      <c r="A44" s="180"/>
      <c r="B44" s="138" t="s">
        <v>113</v>
      </c>
      <c r="C44" s="123" t="s">
        <v>79</v>
      </c>
      <c r="D44" s="131" t="s">
        <v>20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26"/>
      <c r="U44" s="50"/>
      <c r="V44" s="49"/>
      <c r="W44" s="49"/>
      <c r="X44" s="31"/>
      <c r="Y44" s="31"/>
      <c r="Z44" s="31"/>
      <c r="AA44" s="52"/>
      <c r="AB44" s="52"/>
      <c r="AC44" s="31"/>
      <c r="AD44" s="52"/>
      <c r="AE44" s="31"/>
      <c r="AF44" s="62"/>
      <c r="AG44" s="98"/>
      <c r="AH44" s="51">
        <v>36</v>
      </c>
      <c r="AI44" s="51"/>
      <c r="AJ44" s="62"/>
      <c r="AK44" s="62"/>
      <c r="AL44" s="68"/>
      <c r="AM44" s="68"/>
      <c r="AN44" s="68"/>
      <c r="AO44" s="68"/>
      <c r="AP44" s="69"/>
      <c r="AQ44" s="69"/>
      <c r="AR44" s="69"/>
      <c r="AS44" s="69"/>
      <c r="AT44" s="70"/>
      <c r="AU44" s="70"/>
      <c r="AV44" s="43"/>
      <c r="AW44" s="43"/>
      <c r="AX44" s="43"/>
      <c r="AY44" s="43"/>
      <c r="AZ44" s="43"/>
      <c r="BA44" s="43"/>
      <c r="BB44" s="43"/>
      <c r="BC44" s="43"/>
      <c r="BD44" s="43"/>
      <c r="BE44" s="119">
        <f>AH44</f>
        <v>36</v>
      </c>
      <c r="BF44" s="44"/>
    </row>
    <row r="45" spans="1:58" ht="12" customHeight="1" x14ac:dyDescent="0.25">
      <c r="A45" s="180"/>
      <c r="B45" s="239" t="s">
        <v>135</v>
      </c>
      <c r="C45" s="241" t="s">
        <v>136</v>
      </c>
      <c r="D45" s="65" t="s">
        <v>20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26"/>
      <c r="U45" s="50"/>
      <c r="V45" s="49"/>
      <c r="W45" s="49"/>
      <c r="X45" s="31"/>
      <c r="Y45" s="31"/>
      <c r="Z45" s="31"/>
      <c r="AA45" s="52"/>
      <c r="AB45" s="52"/>
      <c r="AC45" s="31"/>
      <c r="AD45" s="52"/>
      <c r="AE45" s="31"/>
      <c r="AF45" s="62"/>
      <c r="AG45" s="98"/>
      <c r="AH45" s="142"/>
      <c r="AI45" s="51"/>
      <c r="AJ45" s="62"/>
      <c r="AK45" s="62"/>
      <c r="AL45" s="68"/>
      <c r="AM45" s="68"/>
      <c r="AN45" s="68"/>
      <c r="AO45" s="68"/>
      <c r="AP45" s="69"/>
      <c r="AQ45" s="69"/>
      <c r="AR45" s="69"/>
      <c r="AS45" s="69"/>
      <c r="AT45" s="70"/>
      <c r="AU45" s="70"/>
      <c r="AV45" s="43"/>
      <c r="AW45" s="43"/>
      <c r="AX45" s="43"/>
      <c r="AY45" s="43"/>
      <c r="AZ45" s="43"/>
      <c r="BA45" s="43"/>
      <c r="BB45" s="43"/>
      <c r="BC45" s="43"/>
      <c r="BD45" s="43"/>
      <c r="BE45" s="119"/>
      <c r="BF45" s="44"/>
    </row>
    <row r="46" spans="1:58" ht="4.9000000000000004" customHeight="1" x14ac:dyDescent="0.25">
      <c r="A46" s="180"/>
      <c r="B46" s="240"/>
      <c r="C46" s="242"/>
      <c r="D46" s="65" t="s">
        <v>21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126"/>
      <c r="U46" s="50"/>
      <c r="V46" s="49"/>
      <c r="W46" s="49"/>
      <c r="X46" s="31"/>
      <c r="Y46" s="31"/>
      <c r="Z46" s="31"/>
      <c r="AA46" s="52"/>
      <c r="AB46" s="52"/>
      <c r="AC46" s="31"/>
      <c r="AD46" s="52"/>
      <c r="AE46" s="31"/>
      <c r="AF46" s="62"/>
      <c r="AG46" s="98"/>
      <c r="AH46" s="142"/>
      <c r="AI46" s="51"/>
      <c r="AJ46" s="62"/>
      <c r="AK46" s="62"/>
      <c r="AL46" s="68"/>
      <c r="AM46" s="68"/>
      <c r="AN46" s="68"/>
      <c r="AO46" s="68"/>
      <c r="AP46" s="69"/>
      <c r="AQ46" s="69"/>
      <c r="AR46" s="69"/>
      <c r="AS46" s="69"/>
      <c r="AT46" s="70"/>
      <c r="AU46" s="70"/>
      <c r="AV46" s="43"/>
      <c r="AW46" s="43"/>
      <c r="AX46" s="43"/>
      <c r="AY46" s="43"/>
      <c r="AZ46" s="43"/>
      <c r="BA46" s="43"/>
      <c r="BB46" s="43"/>
      <c r="BC46" s="43"/>
      <c r="BD46" s="43"/>
      <c r="BE46" s="119"/>
      <c r="BF46" s="44"/>
    </row>
    <row r="47" spans="1:58" ht="12.75" customHeight="1" x14ac:dyDescent="0.25">
      <c r="A47" s="180"/>
      <c r="B47" s="232" t="s">
        <v>107</v>
      </c>
      <c r="C47" s="198" t="s">
        <v>138</v>
      </c>
      <c r="D47" s="124" t="s">
        <v>20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26"/>
      <c r="U47" s="50"/>
      <c r="V47" s="49"/>
      <c r="W47" s="49"/>
      <c r="X47" s="31"/>
      <c r="Y47" s="31"/>
      <c r="Z47" s="31"/>
      <c r="AA47" s="52"/>
      <c r="AB47" s="52"/>
      <c r="AC47" s="31"/>
      <c r="AD47" s="52"/>
      <c r="AE47" s="31"/>
      <c r="AF47" s="62"/>
      <c r="AG47" s="98"/>
      <c r="AH47" s="142"/>
      <c r="AI47" s="51"/>
      <c r="AJ47" s="62"/>
      <c r="AK47" s="62"/>
      <c r="AL47" s="68"/>
      <c r="AM47" s="68"/>
      <c r="AN47" s="68"/>
      <c r="AO47" s="68"/>
      <c r="AP47" s="69"/>
      <c r="AQ47" s="69"/>
      <c r="AR47" s="69"/>
      <c r="AS47" s="69"/>
      <c r="AT47" s="70"/>
      <c r="AU47" s="70"/>
      <c r="AV47" s="43"/>
      <c r="AW47" s="43"/>
      <c r="AX47" s="43"/>
      <c r="AY47" s="43"/>
      <c r="AZ47" s="43"/>
      <c r="BA47" s="43"/>
      <c r="BB47" s="43"/>
      <c r="BC47" s="43"/>
      <c r="BD47" s="43"/>
      <c r="BE47" s="119"/>
      <c r="BF47" s="44"/>
    </row>
    <row r="48" spans="1:58" ht="6.75" customHeight="1" x14ac:dyDescent="0.25">
      <c r="A48" s="180"/>
      <c r="B48" s="233"/>
      <c r="C48" s="199"/>
      <c r="D48" s="124" t="s">
        <v>21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26"/>
      <c r="U48" s="50"/>
      <c r="V48" s="49"/>
      <c r="W48" s="49"/>
      <c r="X48" s="31"/>
      <c r="Y48" s="31"/>
      <c r="Z48" s="31"/>
      <c r="AA48" s="52"/>
      <c r="AB48" s="52"/>
      <c r="AC48" s="31"/>
      <c r="AD48" s="52"/>
      <c r="AE48" s="31"/>
      <c r="AF48" s="62"/>
      <c r="AG48" s="98"/>
      <c r="AH48" s="142"/>
      <c r="AI48" s="51"/>
      <c r="AJ48" s="62"/>
      <c r="AK48" s="62"/>
      <c r="AL48" s="68"/>
      <c r="AM48" s="68"/>
      <c r="AN48" s="68"/>
      <c r="AO48" s="68"/>
      <c r="AP48" s="69"/>
      <c r="AQ48" s="69"/>
      <c r="AR48" s="69"/>
      <c r="AS48" s="69"/>
      <c r="AT48" s="70"/>
      <c r="AU48" s="70"/>
      <c r="AV48" s="43"/>
      <c r="AW48" s="43"/>
      <c r="AX48" s="43"/>
      <c r="AY48" s="43"/>
      <c r="AZ48" s="43"/>
      <c r="BA48" s="43"/>
      <c r="BB48" s="43"/>
      <c r="BC48" s="43"/>
      <c r="BD48" s="43"/>
      <c r="BE48" s="119"/>
      <c r="BF48" s="44"/>
    </row>
    <row r="49" spans="1:58" ht="15.6" customHeight="1" x14ac:dyDescent="0.25">
      <c r="A49" s="180"/>
      <c r="B49" s="146" t="s">
        <v>139</v>
      </c>
      <c r="C49" s="147" t="s">
        <v>140</v>
      </c>
      <c r="D49" s="148" t="s">
        <v>123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26"/>
      <c r="U49" s="50"/>
      <c r="V49" s="49"/>
      <c r="W49" s="49"/>
      <c r="X49" s="31"/>
      <c r="Y49" s="31"/>
      <c r="Z49" s="31"/>
      <c r="AA49" s="52"/>
      <c r="AB49" s="52"/>
      <c r="AC49" s="31"/>
      <c r="AD49" s="52"/>
      <c r="AE49" s="31"/>
      <c r="AF49" s="62"/>
      <c r="AG49" s="98"/>
      <c r="AH49" s="142"/>
      <c r="AI49" s="51"/>
      <c r="AJ49" s="62"/>
      <c r="AK49" s="62"/>
      <c r="AL49" s="68"/>
      <c r="AM49" s="68"/>
      <c r="AN49" s="68"/>
      <c r="AO49" s="68"/>
      <c r="AP49" s="69"/>
      <c r="AQ49" s="69"/>
      <c r="AR49" s="69"/>
      <c r="AS49" s="69"/>
      <c r="AT49" s="70"/>
      <c r="AU49" s="70"/>
      <c r="AV49" s="43"/>
      <c r="AW49" s="43"/>
      <c r="AX49" s="43"/>
      <c r="AY49" s="43"/>
      <c r="AZ49" s="43"/>
      <c r="BA49" s="43"/>
      <c r="BB49" s="43"/>
      <c r="BC49" s="43"/>
      <c r="BD49" s="43"/>
      <c r="BE49" s="119"/>
      <c r="BF49" s="44"/>
    </row>
    <row r="50" spans="1:58" ht="12.75" customHeight="1" x14ac:dyDescent="0.25">
      <c r="A50" s="180"/>
      <c r="B50" s="232" t="s">
        <v>141</v>
      </c>
      <c r="C50" s="198" t="s">
        <v>142</v>
      </c>
      <c r="D50" s="125" t="s">
        <v>123</v>
      </c>
      <c r="E50" s="89">
        <v>4</v>
      </c>
      <c r="F50" s="89">
        <v>2</v>
      </c>
      <c r="G50" s="89">
        <v>2</v>
      </c>
      <c r="H50" s="89">
        <v>2</v>
      </c>
      <c r="I50" s="89">
        <v>2</v>
      </c>
      <c r="J50" s="89">
        <v>2</v>
      </c>
      <c r="K50" s="89">
        <v>2</v>
      </c>
      <c r="L50" s="89">
        <v>2</v>
      </c>
      <c r="M50" s="89">
        <v>2</v>
      </c>
      <c r="N50" s="89">
        <v>4</v>
      </c>
      <c r="O50" s="89">
        <v>2</v>
      </c>
      <c r="P50" s="89">
        <v>4</v>
      </c>
      <c r="Q50" s="89">
        <v>2</v>
      </c>
      <c r="R50" s="89">
        <v>4</v>
      </c>
      <c r="S50" s="89">
        <v>4</v>
      </c>
      <c r="T50" s="126">
        <f t="shared" si="3"/>
        <v>40</v>
      </c>
      <c r="U50" s="50"/>
      <c r="V50" s="49"/>
      <c r="W50" s="49"/>
      <c r="X50" s="31"/>
      <c r="Y50" s="31"/>
      <c r="Z50" s="31"/>
      <c r="AA50" s="52"/>
      <c r="AB50" s="52"/>
      <c r="AC50" s="31"/>
      <c r="AD50" s="52"/>
      <c r="AE50" s="31"/>
      <c r="AF50" s="62"/>
      <c r="AG50" s="98"/>
      <c r="AH50" s="142"/>
      <c r="AI50" s="51"/>
      <c r="AJ50" s="62"/>
      <c r="AK50" s="62"/>
      <c r="AL50" s="68"/>
      <c r="AM50" s="68"/>
      <c r="AN50" s="68"/>
      <c r="AO50" s="68"/>
      <c r="AP50" s="69"/>
      <c r="AQ50" s="69"/>
      <c r="AR50" s="69"/>
      <c r="AS50" s="69"/>
      <c r="AT50" s="70"/>
      <c r="AU50" s="70"/>
      <c r="AV50" s="43"/>
      <c r="AW50" s="43"/>
      <c r="AX50" s="43"/>
      <c r="AY50" s="43"/>
      <c r="AZ50" s="43"/>
      <c r="BA50" s="43"/>
      <c r="BB50" s="43"/>
      <c r="BC50" s="43"/>
      <c r="BD50" s="43"/>
      <c r="BE50" s="119"/>
      <c r="BF50" s="44"/>
    </row>
    <row r="51" spans="1:58" ht="12.75" customHeight="1" x14ac:dyDescent="0.25">
      <c r="A51" s="180"/>
      <c r="B51" s="233"/>
      <c r="C51" s="199"/>
      <c r="D51" s="132" t="s">
        <v>145</v>
      </c>
      <c r="E51" s="46">
        <v>0</v>
      </c>
      <c r="F51" s="46">
        <v>1</v>
      </c>
      <c r="G51" s="46">
        <v>0</v>
      </c>
      <c r="H51" s="46">
        <v>1</v>
      </c>
      <c r="I51" s="46">
        <v>1</v>
      </c>
      <c r="J51" s="46">
        <v>1</v>
      </c>
      <c r="K51" s="46">
        <v>0</v>
      </c>
      <c r="L51" s="46">
        <v>1</v>
      </c>
      <c r="M51" s="46">
        <v>1</v>
      </c>
      <c r="N51" s="46">
        <v>1</v>
      </c>
      <c r="O51" s="46">
        <v>0</v>
      </c>
      <c r="P51" s="46">
        <v>1</v>
      </c>
      <c r="Q51" s="46">
        <v>1</v>
      </c>
      <c r="R51" s="46">
        <v>1</v>
      </c>
      <c r="S51" s="46">
        <v>0</v>
      </c>
      <c r="T51" s="126">
        <f t="shared" si="3"/>
        <v>10</v>
      </c>
      <c r="U51" s="50"/>
      <c r="V51" s="49"/>
      <c r="W51" s="49"/>
      <c r="X51" s="31"/>
      <c r="Y51" s="31"/>
      <c r="Z51" s="31"/>
      <c r="AA51" s="52"/>
      <c r="AB51" s="52"/>
      <c r="AC51" s="31"/>
      <c r="AD51" s="52"/>
      <c r="AE51" s="31"/>
      <c r="AF51" s="62"/>
      <c r="AG51" s="98"/>
      <c r="AH51" s="142"/>
      <c r="AI51" s="51"/>
      <c r="AJ51" s="62"/>
      <c r="AK51" s="62"/>
      <c r="AL51" s="68"/>
      <c r="AM51" s="68"/>
      <c r="AN51" s="68"/>
      <c r="AO51" s="68"/>
      <c r="AP51" s="69"/>
      <c r="AQ51" s="69"/>
      <c r="AR51" s="69"/>
      <c r="AS51" s="69"/>
      <c r="AT51" s="70"/>
      <c r="AU51" s="70"/>
      <c r="AV51" s="43"/>
      <c r="AW51" s="43"/>
      <c r="AX51" s="43"/>
      <c r="AY51" s="43"/>
      <c r="AZ51" s="43"/>
      <c r="BA51" s="43"/>
      <c r="BB51" s="43"/>
      <c r="BC51" s="43"/>
      <c r="BD51" s="43"/>
      <c r="BE51" s="119"/>
      <c r="BF51" s="44"/>
    </row>
    <row r="52" spans="1:58" ht="12.75" customHeight="1" x14ac:dyDescent="0.25">
      <c r="A52" s="180"/>
      <c r="B52" s="232" t="s">
        <v>143</v>
      </c>
      <c r="C52" s="198" t="s">
        <v>144</v>
      </c>
      <c r="D52" s="132" t="s">
        <v>123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26"/>
      <c r="U52" s="50"/>
      <c r="V52" s="49"/>
      <c r="W52" s="49"/>
      <c r="X52" s="89">
        <v>4</v>
      </c>
      <c r="Y52" s="89">
        <v>4</v>
      </c>
      <c r="Z52" s="89">
        <v>4</v>
      </c>
      <c r="AA52" s="89">
        <v>4</v>
      </c>
      <c r="AB52" s="89">
        <v>4</v>
      </c>
      <c r="AC52" s="89">
        <v>6</v>
      </c>
      <c r="AD52" s="89">
        <v>4</v>
      </c>
      <c r="AE52" s="89">
        <v>6</v>
      </c>
      <c r="AF52" s="62"/>
      <c r="AG52" s="98">
        <f t="shared" si="1"/>
        <v>36</v>
      </c>
      <c r="AH52" s="142"/>
      <c r="AI52" s="51"/>
      <c r="AJ52" s="62"/>
      <c r="AK52" s="62"/>
      <c r="AL52" s="68"/>
      <c r="AM52" s="68"/>
      <c r="AN52" s="68"/>
      <c r="AO52" s="68"/>
      <c r="AP52" s="69"/>
      <c r="AQ52" s="69"/>
      <c r="AR52" s="69"/>
      <c r="AS52" s="69"/>
      <c r="AT52" s="70"/>
      <c r="AU52" s="70"/>
      <c r="AV52" s="43"/>
      <c r="AW52" s="43"/>
      <c r="AX52" s="43"/>
      <c r="AY52" s="43"/>
      <c r="AZ52" s="43"/>
      <c r="BA52" s="43"/>
      <c r="BB52" s="43"/>
      <c r="BC52" s="43"/>
      <c r="BD52" s="43"/>
      <c r="BE52" s="119"/>
      <c r="BF52" s="44"/>
    </row>
    <row r="53" spans="1:58" ht="15" customHeight="1" x14ac:dyDescent="0.25">
      <c r="A53" s="180"/>
      <c r="B53" s="233"/>
      <c r="C53" s="199"/>
      <c r="D53" s="132" t="s">
        <v>145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26"/>
      <c r="U53" s="50"/>
      <c r="V53" s="49"/>
      <c r="W53" s="49"/>
      <c r="X53" s="46">
        <v>1</v>
      </c>
      <c r="Y53" s="46">
        <v>1</v>
      </c>
      <c r="Z53" s="46">
        <v>1</v>
      </c>
      <c r="AA53" s="46">
        <v>2</v>
      </c>
      <c r="AB53" s="46">
        <v>2</v>
      </c>
      <c r="AC53" s="46">
        <v>2</v>
      </c>
      <c r="AD53" s="46">
        <v>0</v>
      </c>
      <c r="AE53" s="46">
        <v>1</v>
      </c>
      <c r="AF53" s="73"/>
      <c r="AG53" s="98">
        <f t="shared" si="1"/>
        <v>10</v>
      </c>
      <c r="AH53" s="142"/>
      <c r="AI53" s="51"/>
      <c r="AJ53" s="62"/>
      <c r="AK53" s="62"/>
      <c r="AL53" s="68"/>
      <c r="AM53" s="68"/>
      <c r="AN53" s="68"/>
      <c r="AO53" s="68"/>
      <c r="AP53" s="69"/>
      <c r="AQ53" s="69"/>
      <c r="AR53" s="69"/>
      <c r="AS53" s="69"/>
      <c r="AT53" s="70"/>
      <c r="AU53" s="70"/>
      <c r="AV53" s="43"/>
      <c r="AW53" s="43"/>
      <c r="AX53" s="43"/>
      <c r="AY53" s="43"/>
      <c r="AZ53" s="43"/>
      <c r="BA53" s="43"/>
      <c r="BB53" s="43"/>
      <c r="BC53" s="43"/>
      <c r="BD53" s="43"/>
      <c r="BE53" s="119"/>
      <c r="BF53" s="44"/>
    </row>
    <row r="54" spans="1:58" ht="13.5" customHeight="1" x14ac:dyDescent="0.25">
      <c r="A54" s="180"/>
      <c r="B54" s="139" t="s">
        <v>146</v>
      </c>
      <c r="C54" s="125" t="s">
        <v>64</v>
      </c>
      <c r="D54" s="132" t="s">
        <v>123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26"/>
      <c r="U54" s="50"/>
      <c r="V54" s="49"/>
      <c r="W54" s="49"/>
      <c r="X54" s="31"/>
      <c r="Y54" s="31"/>
      <c r="Z54" s="31"/>
      <c r="AA54" s="52"/>
      <c r="AB54" s="52"/>
      <c r="AC54" s="31"/>
      <c r="AD54" s="52"/>
      <c r="AE54" s="31"/>
      <c r="AF54" s="62"/>
      <c r="AG54" s="98"/>
      <c r="AH54" s="142"/>
      <c r="AI54" s="51"/>
      <c r="AJ54" s="62">
        <v>36</v>
      </c>
      <c r="AK54" s="62">
        <v>36</v>
      </c>
      <c r="AL54" s="68"/>
      <c r="AM54" s="68"/>
      <c r="AN54" s="68"/>
      <c r="AO54" s="68"/>
      <c r="AP54" s="69"/>
      <c r="AQ54" s="69"/>
      <c r="AR54" s="69"/>
      <c r="AS54" s="69"/>
      <c r="AT54" s="70"/>
      <c r="AU54" s="70"/>
      <c r="AV54" s="43"/>
      <c r="AW54" s="43"/>
      <c r="AX54" s="43"/>
      <c r="AY54" s="43"/>
      <c r="AZ54" s="43"/>
      <c r="BA54" s="43"/>
      <c r="BB54" s="43"/>
      <c r="BC54" s="43"/>
      <c r="BD54" s="43"/>
      <c r="BE54" s="119">
        <f>AJ54+AK54</f>
        <v>72</v>
      </c>
      <c r="BF54" s="44"/>
    </row>
    <row r="55" spans="1:58" ht="5.45" customHeight="1" x14ac:dyDescent="0.25">
      <c r="A55" s="180"/>
      <c r="B55" s="140" t="s">
        <v>114</v>
      </c>
      <c r="C55" s="66" t="s">
        <v>115</v>
      </c>
      <c r="D55" s="131" t="s">
        <v>123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26"/>
      <c r="U55" s="50"/>
      <c r="V55" s="49"/>
      <c r="W55" s="49"/>
      <c r="X55" s="31"/>
      <c r="Y55" s="31"/>
      <c r="Z55" s="31"/>
      <c r="AA55" s="52"/>
      <c r="AB55" s="52"/>
      <c r="AC55" s="31"/>
      <c r="AD55" s="52"/>
      <c r="AE55" s="31"/>
      <c r="AF55" s="62"/>
      <c r="AG55" s="98"/>
      <c r="AH55" s="142"/>
      <c r="AI55" s="51"/>
      <c r="AJ55" s="62"/>
      <c r="AK55" s="62"/>
      <c r="AL55" s="68"/>
      <c r="AM55" s="68"/>
      <c r="AN55" s="68"/>
      <c r="AO55" s="68"/>
      <c r="AP55" s="69"/>
      <c r="AQ55" s="69"/>
      <c r="AR55" s="69"/>
      <c r="AS55" s="69"/>
      <c r="AT55" s="70"/>
      <c r="AU55" s="70"/>
      <c r="AV55" s="43"/>
      <c r="AW55" s="43"/>
      <c r="AX55" s="43"/>
      <c r="AY55" s="43"/>
      <c r="AZ55" s="43"/>
      <c r="BA55" s="43"/>
      <c r="BB55" s="43"/>
      <c r="BC55" s="43"/>
      <c r="BD55" s="43"/>
      <c r="BE55" s="119"/>
      <c r="BF55" s="44"/>
    </row>
    <row r="56" spans="1:58" ht="7.5" customHeight="1" x14ac:dyDescent="0.25">
      <c r="A56" s="180"/>
      <c r="B56" s="226" t="s">
        <v>147</v>
      </c>
      <c r="C56" s="228" t="s">
        <v>148</v>
      </c>
      <c r="D56" s="124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26"/>
      <c r="U56" s="50"/>
      <c r="V56" s="49"/>
      <c r="W56" s="49"/>
      <c r="X56" s="31"/>
      <c r="Y56" s="106"/>
      <c r="Z56" s="106"/>
      <c r="AA56" s="106"/>
      <c r="AB56" s="106"/>
      <c r="AC56" s="106"/>
      <c r="AD56" s="52"/>
      <c r="AE56" s="31"/>
      <c r="AF56" s="62"/>
      <c r="AG56" s="98"/>
      <c r="AH56" s="142"/>
      <c r="AI56" s="51"/>
      <c r="AJ56" s="62"/>
      <c r="AK56" s="62"/>
      <c r="AL56" s="68"/>
      <c r="AM56" s="68"/>
      <c r="AN56" s="68"/>
      <c r="AO56" s="68"/>
      <c r="AP56" s="69"/>
      <c r="AQ56" s="69"/>
      <c r="AR56" s="69"/>
      <c r="AS56" s="69"/>
      <c r="AT56" s="70"/>
      <c r="AU56" s="70"/>
      <c r="AV56" s="43"/>
      <c r="AW56" s="43"/>
      <c r="AX56" s="43"/>
      <c r="AY56" s="43"/>
      <c r="AZ56" s="43"/>
      <c r="BA56" s="43"/>
      <c r="BB56" s="43"/>
      <c r="BC56" s="43"/>
      <c r="BD56" s="43"/>
      <c r="BE56" s="119"/>
      <c r="BF56" s="44"/>
    </row>
    <row r="57" spans="1:58" ht="7.5" customHeight="1" x14ac:dyDescent="0.25">
      <c r="A57" s="180"/>
      <c r="B57" s="227"/>
      <c r="C57" s="229"/>
      <c r="D57" s="124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26"/>
      <c r="U57" s="50"/>
      <c r="V57" s="49"/>
      <c r="W57" s="49"/>
      <c r="X57" s="31"/>
      <c r="Y57" s="31"/>
      <c r="Z57" s="31"/>
      <c r="AA57" s="52"/>
      <c r="AB57" s="52"/>
      <c r="AC57" s="31"/>
      <c r="AD57" s="52"/>
      <c r="AE57" s="31"/>
      <c r="AF57" s="62"/>
      <c r="AG57" s="98"/>
      <c r="AH57" s="142"/>
      <c r="AI57" s="51"/>
      <c r="AJ57" s="62"/>
      <c r="AK57" s="62"/>
      <c r="AL57" s="68"/>
      <c r="AM57" s="68"/>
      <c r="AN57" s="68"/>
      <c r="AO57" s="68"/>
      <c r="AP57" s="69"/>
      <c r="AQ57" s="69"/>
      <c r="AR57" s="69"/>
      <c r="AS57" s="69"/>
      <c r="AT57" s="70"/>
      <c r="AU57" s="70"/>
      <c r="AV57" s="43"/>
      <c r="AW57" s="43"/>
      <c r="AX57" s="43"/>
      <c r="AY57" s="43"/>
      <c r="AZ57" s="43"/>
      <c r="BA57" s="43"/>
      <c r="BB57" s="43"/>
      <c r="BC57" s="43"/>
      <c r="BD57" s="43"/>
      <c r="BE57" s="119"/>
      <c r="BF57" s="44"/>
    </row>
    <row r="58" spans="1:58" ht="12.75" customHeight="1" x14ac:dyDescent="0.25">
      <c r="A58" s="180"/>
      <c r="B58" s="230" t="s">
        <v>37</v>
      </c>
      <c r="C58" s="230"/>
      <c r="D58" s="230"/>
      <c r="E58" s="77">
        <f>E6+E8+E16+E18+E23+E31+E38+E50+E52</f>
        <v>36</v>
      </c>
      <c r="F58" s="77">
        <f t="shared" ref="F58:T59" si="4">F6+F8+F16+F18+F23+F31+F38+F50+F52</f>
        <v>36</v>
      </c>
      <c r="G58" s="77">
        <f t="shared" si="4"/>
        <v>36</v>
      </c>
      <c r="H58" s="77">
        <f t="shared" si="4"/>
        <v>36</v>
      </c>
      <c r="I58" s="77">
        <f t="shared" si="4"/>
        <v>36</v>
      </c>
      <c r="J58" s="77">
        <f t="shared" si="4"/>
        <v>36</v>
      </c>
      <c r="K58" s="77">
        <f t="shared" si="4"/>
        <v>36</v>
      </c>
      <c r="L58" s="77">
        <f t="shared" si="4"/>
        <v>36</v>
      </c>
      <c r="M58" s="77">
        <f t="shared" si="4"/>
        <v>36</v>
      </c>
      <c r="N58" s="77">
        <f t="shared" si="4"/>
        <v>36</v>
      </c>
      <c r="O58" s="77">
        <f t="shared" si="4"/>
        <v>36</v>
      </c>
      <c r="P58" s="77">
        <f t="shared" si="4"/>
        <v>36</v>
      </c>
      <c r="Q58" s="77">
        <f t="shared" si="4"/>
        <v>36</v>
      </c>
      <c r="R58" s="77">
        <f t="shared" si="4"/>
        <v>36</v>
      </c>
      <c r="S58" s="77">
        <f t="shared" si="4"/>
        <v>36</v>
      </c>
      <c r="T58" s="127">
        <f t="shared" si="4"/>
        <v>540</v>
      </c>
      <c r="U58" s="78"/>
      <c r="V58" s="79"/>
      <c r="W58" s="79"/>
      <c r="X58" s="77">
        <f t="shared" ref="X58:AE58" si="5">X6+X8+X16+X18+X23+X31+X38+X40+X50+X52</f>
        <v>36</v>
      </c>
      <c r="Y58" s="77">
        <f t="shared" si="5"/>
        <v>36</v>
      </c>
      <c r="Z58" s="77">
        <f t="shared" si="5"/>
        <v>36</v>
      </c>
      <c r="AA58" s="77">
        <f t="shared" si="5"/>
        <v>36</v>
      </c>
      <c r="AB58" s="77">
        <f t="shared" si="5"/>
        <v>36</v>
      </c>
      <c r="AC58" s="77">
        <f t="shared" si="5"/>
        <v>36</v>
      </c>
      <c r="AD58" s="77">
        <f t="shared" si="5"/>
        <v>36</v>
      </c>
      <c r="AE58" s="77">
        <f t="shared" si="5"/>
        <v>36</v>
      </c>
      <c r="AF58" s="80"/>
      <c r="AG58" s="144">
        <f>AG6+AG8+AG16+AG18+AG23+AG31+AG38+AG40+AG50+AG52</f>
        <v>288</v>
      </c>
      <c r="AH58" s="51"/>
      <c r="AI58" s="141"/>
      <c r="AJ58" s="80"/>
      <c r="AK58" s="80"/>
      <c r="AL58" s="81"/>
      <c r="AM58" s="81"/>
      <c r="AN58" s="81"/>
      <c r="AO58" s="81"/>
      <c r="AP58" s="82"/>
      <c r="AQ58" s="82"/>
      <c r="AR58" s="82"/>
      <c r="AS58" s="82"/>
      <c r="AT58" s="82"/>
      <c r="AU58" s="82"/>
      <c r="AV58" s="77"/>
      <c r="AW58" s="77"/>
      <c r="AX58" s="77"/>
      <c r="AY58" s="77"/>
      <c r="AZ58" s="77"/>
      <c r="BA58" s="77"/>
      <c r="BB58" s="77"/>
      <c r="BC58" s="77"/>
      <c r="BD58" s="77"/>
      <c r="BE58" s="119">
        <f t="shared" si="2"/>
        <v>828</v>
      </c>
      <c r="BF58" s="44"/>
    </row>
    <row r="59" spans="1:58" ht="12.75" customHeight="1" x14ac:dyDescent="0.25">
      <c r="A59" s="180"/>
      <c r="B59" s="231" t="s">
        <v>35</v>
      </c>
      <c r="C59" s="231"/>
      <c r="D59" s="231"/>
      <c r="E59" s="77">
        <f>E7+E9+E17+E19+E24+E32+E39+E51+E53</f>
        <v>18</v>
      </c>
      <c r="F59" s="77">
        <f t="shared" si="4"/>
        <v>18</v>
      </c>
      <c r="G59" s="77">
        <f t="shared" si="4"/>
        <v>18</v>
      </c>
      <c r="H59" s="77">
        <f t="shared" si="4"/>
        <v>18</v>
      </c>
      <c r="I59" s="77">
        <f t="shared" si="4"/>
        <v>18</v>
      </c>
      <c r="J59" s="77">
        <f t="shared" si="4"/>
        <v>18</v>
      </c>
      <c r="K59" s="77">
        <f t="shared" si="4"/>
        <v>18</v>
      </c>
      <c r="L59" s="77">
        <f t="shared" si="4"/>
        <v>18</v>
      </c>
      <c r="M59" s="77">
        <f t="shared" si="4"/>
        <v>18</v>
      </c>
      <c r="N59" s="77">
        <f t="shared" si="4"/>
        <v>18</v>
      </c>
      <c r="O59" s="77">
        <f t="shared" si="4"/>
        <v>18</v>
      </c>
      <c r="P59" s="77">
        <f t="shared" si="4"/>
        <v>18</v>
      </c>
      <c r="Q59" s="77">
        <f>Q7+Q9+Q17+Q19+Q24+Q32+Q39+Q51+Q53</f>
        <v>18</v>
      </c>
      <c r="R59" s="77">
        <f t="shared" si="4"/>
        <v>18</v>
      </c>
      <c r="S59" s="77">
        <f t="shared" si="4"/>
        <v>18</v>
      </c>
      <c r="T59" s="127">
        <f t="shared" si="4"/>
        <v>270</v>
      </c>
      <c r="U59" s="78"/>
      <c r="V59" s="79"/>
      <c r="W59" s="79"/>
      <c r="X59" s="77">
        <f>X7+X9+X17+X19+X24+X32+X39+X41+X51+X53</f>
        <v>18</v>
      </c>
      <c r="Y59" s="77">
        <f>Y7+Y9+Y17+Y19+Y24+Y32+Y39+Y41+Y51+Y53</f>
        <v>18</v>
      </c>
      <c r="Z59" s="77">
        <f>Z7+Z9+Z17+Z19+Z24+Z32+Z39+Z41+Z51+Z53</f>
        <v>18</v>
      </c>
      <c r="AA59" s="77">
        <f>AA7+AA9+AA17+AA19+AA24+AA32+AA39+AA41+AA51+AA53</f>
        <v>18</v>
      </c>
      <c r="AB59" s="77">
        <f>AB7+AB9+AB17+AB19+AB24+AB32+AB39+AB41+AB51+AB53</f>
        <v>18</v>
      </c>
      <c r="AC59" s="77">
        <f>AC7+AC9+AC17+AC19+AC24+AC32+AC39++AC41+AC51+AC53</f>
        <v>18</v>
      </c>
      <c r="AD59" s="77">
        <f>AD7+AD9+AD17+AD19+AD24+AD32+AD39++AD41+AD51+AD53</f>
        <v>18</v>
      </c>
      <c r="AE59" s="77">
        <f>AE7+AE9+AE17+AE19+AE24+AE32+AE39++AE41+AE51+AE53</f>
        <v>18</v>
      </c>
      <c r="AF59" s="80"/>
      <c r="AG59" s="144">
        <f>AG7+AG9+AG17+AG19+AG24+AG32+AG39+AG41+AG51+AG53</f>
        <v>144</v>
      </c>
      <c r="AH59" s="142"/>
      <c r="AI59" s="141"/>
      <c r="AJ59" s="80"/>
      <c r="AK59" s="80"/>
      <c r="AL59" s="81"/>
      <c r="AM59" s="81"/>
      <c r="AN59" s="81"/>
      <c r="AO59" s="81"/>
      <c r="AP59" s="82"/>
      <c r="AQ59" s="82"/>
      <c r="AR59" s="82"/>
      <c r="AS59" s="82"/>
      <c r="AT59" s="82"/>
      <c r="AU59" s="82"/>
      <c r="AV59" s="77"/>
      <c r="AW59" s="77"/>
      <c r="AX59" s="77"/>
      <c r="AY59" s="77"/>
      <c r="AZ59" s="77"/>
      <c r="BA59" s="77"/>
      <c r="BB59" s="77"/>
      <c r="BC59" s="77"/>
      <c r="BD59" s="77"/>
      <c r="BE59" s="119">
        <f t="shared" si="2"/>
        <v>414</v>
      </c>
      <c r="BF59" s="44"/>
    </row>
    <row r="60" spans="1:58" ht="12.75" customHeight="1" x14ac:dyDescent="0.25">
      <c r="A60" s="180"/>
      <c r="B60" s="231" t="s">
        <v>36</v>
      </c>
      <c r="C60" s="231"/>
      <c r="D60" s="231"/>
      <c r="E60" s="77">
        <f>E58+E59</f>
        <v>54</v>
      </c>
      <c r="F60" s="77">
        <f t="shared" ref="F60:T60" si="6">F58+F59</f>
        <v>54</v>
      </c>
      <c r="G60" s="77">
        <f t="shared" si="6"/>
        <v>54</v>
      </c>
      <c r="H60" s="77">
        <f t="shared" si="6"/>
        <v>54</v>
      </c>
      <c r="I60" s="77">
        <f t="shared" si="6"/>
        <v>54</v>
      </c>
      <c r="J60" s="77">
        <f t="shared" si="6"/>
        <v>54</v>
      </c>
      <c r="K60" s="77">
        <f t="shared" si="6"/>
        <v>54</v>
      </c>
      <c r="L60" s="77">
        <f t="shared" si="6"/>
        <v>54</v>
      </c>
      <c r="M60" s="77">
        <f t="shared" si="6"/>
        <v>54</v>
      </c>
      <c r="N60" s="77">
        <f t="shared" si="6"/>
        <v>54</v>
      </c>
      <c r="O60" s="77">
        <f t="shared" si="6"/>
        <v>54</v>
      </c>
      <c r="P60" s="77">
        <f t="shared" si="6"/>
        <v>54</v>
      </c>
      <c r="Q60" s="77">
        <f t="shared" si="6"/>
        <v>54</v>
      </c>
      <c r="R60" s="77">
        <f t="shared" si="6"/>
        <v>54</v>
      </c>
      <c r="S60" s="77">
        <f t="shared" si="6"/>
        <v>54</v>
      </c>
      <c r="T60" s="127">
        <f t="shared" si="6"/>
        <v>810</v>
      </c>
      <c r="U60" s="78"/>
      <c r="V60" s="79"/>
      <c r="W60" s="79"/>
      <c r="X60" s="109">
        <f>X58+X59</f>
        <v>54</v>
      </c>
      <c r="Y60" s="109">
        <f t="shared" ref="Y60:AE60" si="7">Y58+Y59</f>
        <v>54</v>
      </c>
      <c r="Z60" s="109">
        <f t="shared" si="7"/>
        <v>54</v>
      </c>
      <c r="AA60" s="109">
        <f t="shared" si="7"/>
        <v>54</v>
      </c>
      <c r="AB60" s="109">
        <f t="shared" si="7"/>
        <v>54</v>
      </c>
      <c r="AC60" s="109">
        <f t="shared" si="7"/>
        <v>54</v>
      </c>
      <c r="AD60" s="109">
        <f t="shared" si="7"/>
        <v>54</v>
      </c>
      <c r="AE60" s="109">
        <f t="shared" si="7"/>
        <v>54</v>
      </c>
      <c r="AF60" s="80"/>
      <c r="AG60" s="98">
        <f t="shared" si="1"/>
        <v>432</v>
      </c>
      <c r="AH60" s="51"/>
      <c r="AI60" s="141"/>
      <c r="AJ60" s="80"/>
      <c r="AK60" s="80"/>
      <c r="AL60" s="81"/>
      <c r="AM60" s="81"/>
      <c r="AN60" s="81"/>
      <c r="AO60" s="81"/>
      <c r="AP60" s="82"/>
      <c r="AQ60" s="82"/>
      <c r="AR60" s="82"/>
      <c r="AS60" s="82"/>
      <c r="AT60" s="82"/>
      <c r="AU60" s="82"/>
      <c r="AV60" s="77"/>
      <c r="AW60" s="77"/>
      <c r="AX60" s="77"/>
      <c r="AY60" s="77"/>
      <c r="AZ60" s="77"/>
      <c r="BA60" s="77"/>
      <c r="BB60" s="77"/>
      <c r="BC60" s="77"/>
      <c r="BD60" s="77"/>
      <c r="BE60" s="119">
        <f t="shared" si="2"/>
        <v>1242</v>
      </c>
      <c r="BF60" s="44"/>
    </row>
    <row r="61" spans="1:58" x14ac:dyDescent="0.25">
      <c r="A61" s="2"/>
    </row>
    <row r="62" spans="1:58" x14ac:dyDescent="0.25">
      <c r="A62" s="2"/>
    </row>
    <row r="63" spans="1:58" x14ac:dyDescent="0.25">
      <c r="A63" s="2"/>
    </row>
    <row r="64" spans="1:58" x14ac:dyDescent="0.25">
      <c r="A64" s="2"/>
    </row>
    <row r="65" spans="1:1" x14ac:dyDescent="0.25">
      <c r="A65" s="2"/>
    </row>
  </sheetData>
  <mergeCells count="69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E1:BE5"/>
    <mergeCell ref="E2:BD2"/>
    <mergeCell ref="E4:BD4"/>
    <mergeCell ref="N1:Q1"/>
    <mergeCell ref="S1:U1"/>
    <mergeCell ref="W1:Z1"/>
    <mergeCell ref="AB1:AD1"/>
    <mergeCell ref="AF1:AH1"/>
    <mergeCell ref="AJ1:AL1"/>
    <mergeCell ref="J1:M1"/>
    <mergeCell ref="B12:B13"/>
    <mergeCell ref="C12:C13"/>
    <mergeCell ref="A6:A60"/>
    <mergeCell ref="B6:B7"/>
    <mergeCell ref="C6:C7"/>
    <mergeCell ref="B8:B9"/>
    <mergeCell ref="C8:C9"/>
    <mergeCell ref="B10:B11"/>
    <mergeCell ref="C10:C11"/>
    <mergeCell ref="B14:B15"/>
    <mergeCell ref="C14:C15"/>
    <mergeCell ref="B16:B17"/>
    <mergeCell ref="C16:C17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5:B46"/>
    <mergeCell ref="C45:C46"/>
    <mergeCell ref="B47:B48"/>
    <mergeCell ref="C47:C48"/>
    <mergeCell ref="B50:B51"/>
    <mergeCell ref="C50:C51"/>
    <mergeCell ref="B52:B53"/>
    <mergeCell ref="C52:C53"/>
    <mergeCell ref="B56:B57"/>
    <mergeCell ref="C56:C57"/>
    <mergeCell ref="B58:D58"/>
    <mergeCell ref="B59:D59"/>
    <mergeCell ref="B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СЭЗ-17   17-18 уч.г.</vt:lpstr>
      <vt:lpstr>СЭЗ-17    18-19уч.г</vt:lpstr>
      <vt:lpstr>СЭЗ-17   19-20уч.г</vt:lpstr>
      <vt:lpstr>СЭЗ-17   20-21 уч.г</vt:lpstr>
      <vt:lpstr>'СЭЗ-17    18-19уч.г'!_ftn1</vt:lpstr>
      <vt:lpstr>'СЭЗ-17   17-18 уч.г.'!_ftn1</vt:lpstr>
      <vt:lpstr>'СЭЗ-17    18-19уч.г'!_ftnref1</vt:lpstr>
      <vt:lpstr>'СЭЗ-17   17-18 уч.г.'!_ftnref1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2014-02-20T08:02:00Z</cp:lastPrinted>
  <dcterms:created xsi:type="dcterms:W3CDTF">2013-05-25T02:46:29Z</dcterms:created>
  <dcterms:modified xsi:type="dcterms:W3CDTF">2019-11-06T05:53:46Z</dcterms:modified>
</cp:coreProperties>
</file>