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0.EDU\Desktop\Бережливые технологии\"/>
    </mc:Choice>
  </mc:AlternateContent>
  <bookViews>
    <workbookView xWindow="0" yWindow="0" windowWidth="20115" windowHeight="7620"/>
  </bookViews>
  <sheets>
    <sheet name="Целевое состояние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" i="1" l="1"/>
  <c r="AC3" i="1" l="1"/>
  <c r="AB3" i="1"/>
  <c r="AA3" i="1"/>
  <c r="B8" i="1"/>
  <c r="B6" i="1"/>
  <c r="B4" i="1"/>
  <c r="A4" i="1"/>
  <c r="AA9" i="1" l="1"/>
  <c r="AA8" i="1"/>
  <c r="AA7" i="1"/>
  <c r="AA6" i="1"/>
  <c r="AA5" i="1"/>
  <c r="AB4" i="1" l="1"/>
  <c r="AC4" i="1"/>
</calcChain>
</file>

<file path=xl/sharedStrings.xml><?xml version="1.0" encoding="utf-8"?>
<sst xmlns="http://schemas.openxmlformats.org/spreadsheetml/2006/main" count="34" uniqueCount="29">
  <si>
    <t>max</t>
  </si>
  <si>
    <t>min</t>
  </si>
  <si>
    <t>Участники процесса</t>
  </si>
  <si>
    <t>№</t>
  </si>
  <si>
    <t>Единица измерений:</t>
  </si>
  <si>
    <t>час</t>
  </si>
  <si>
    <t>Наименование решений</t>
  </si>
  <si>
    <t>Директор</t>
  </si>
  <si>
    <t>Секретарь</t>
  </si>
  <si>
    <t>Заместитель директора по УМР</t>
  </si>
  <si>
    <t xml:space="preserve">Передача документов по электронной почте с подтверждением о получения
</t>
  </si>
  <si>
    <t xml:space="preserve">Использование формы Microsoft Excel с заданной формулой автоматического подсчёта сроков окончания курсов
</t>
  </si>
  <si>
    <t xml:space="preserve">Использование фильтра формы Microsoft Excel для автоматического формирования списка педагогов
</t>
  </si>
  <si>
    <t>Карта целевого состояния процесса ""Оптимизация процесса составления плана-графика прохождения курсов повышения квалификации педагогов ГБПОУ "Коркинский горно-строительный техникум "</t>
  </si>
  <si>
    <t xml:space="preserve">Перенаправление письма методслужбе </t>
  </si>
  <si>
    <t>Получение информационного письма ЧИРПО о потребности повышения квалификации</t>
  </si>
  <si>
    <t>Регистрация письма</t>
  </si>
  <si>
    <t>Наложение резолюции</t>
  </si>
  <si>
    <t>Ознакомление с письмом</t>
  </si>
  <si>
    <t xml:space="preserve">Перенаправление письма методисту для исполнения </t>
  </si>
  <si>
    <t>Запрос актуализированного списка педагогов</t>
  </si>
  <si>
    <t>Отправка плана-графика КПК в формате Exsel</t>
  </si>
  <si>
    <t>Распечатывание плана-графика ПК</t>
  </si>
  <si>
    <t>Утверждение плана-графика КПК</t>
  </si>
  <si>
    <t>Методист</t>
  </si>
  <si>
    <t>Направление актуализированного списка методисту</t>
  </si>
  <si>
    <t>Автоматизированный анализ сроков окончания курсов у педагогов в программе  Exsel</t>
  </si>
  <si>
    <t>Формирование плана-графика КПК на учебный год с использованием фильтра в Exsel</t>
  </si>
  <si>
    <t xml:space="preserve">Актуальный список педагогов сбрасывает по электронной почте секретарь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</si>
</sst>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textRotation="90" wrapText="1"/>
      <protection locked="0"/>
    </xf>
    <xf numFmtId="0" fontId="0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24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E1FEFF"/>
      <color rgb="FF99CCFF"/>
      <color rgb="FFE1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13610</xdr:colOff>
      <xdr:row>9</xdr:row>
      <xdr:rowOff>898076</xdr:rowOff>
    </xdr:from>
    <xdr:to>
      <xdr:col>6</xdr:col>
      <xdr:colOff>1238250</xdr:colOff>
      <xdr:row>10</xdr:row>
      <xdr:rowOff>544286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5415646" y="3020790"/>
          <a:ext cx="1224640" cy="5578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217714</xdr:colOff>
      <xdr:row>10</xdr:row>
      <xdr:rowOff>367393</xdr:rowOff>
    </xdr:from>
    <xdr:to>
      <xdr:col>6</xdr:col>
      <xdr:colOff>513653</xdr:colOff>
      <xdr:row>10</xdr:row>
      <xdr:rowOff>734197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3401786"/>
          <a:ext cx="295939" cy="366804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1152218</xdr:colOff>
      <xdr:row>10</xdr:row>
      <xdr:rowOff>476250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7987393" y="3034393"/>
          <a:ext cx="1152218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557893</xdr:colOff>
      <xdr:row>10</xdr:row>
      <xdr:rowOff>312965</xdr:rowOff>
    </xdr:from>
    <xdr:to>
      <xdr:col>8</xdr:col>
      <xdr:colOff>853832</xdr:colOff>
      <xdr:row>10</xdr:row>
      <xdr:rowOff>679769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86" y="3347358"/>
          <a:ext cx="295939" cy="36680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1251860</xdr:colOff>
      <xdr:row>10</xdr:row>
      <xdr:rowOff>843646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10572750" y="3034393"/>
          <a:ext cx="1251860" cy="84364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217715</xdr:colOff>
      <xdr:row>10</xdr:row>
      <xdr:rowOff>435429</xdr:rowOff>
    </xdr:from>
    <xdr:to>
      <xdr:col>10</xdr:col>
      <xdr:colOff>600007</xdr:colOff>
      <xdr:row>11</xdr:row>
      <xdr:rowOff>80412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0465" y="3469822"/>
          <a:ext cx="382292" cy="556661"/>
        </a:xfrm>
        <a:prstGeom prst="rect">
          <a:avLst/>
        </a:prstGeom>
      </xdr:spPr>
    </xdr:pic>
    <xdr:clientData/>
  </xdr:twoCellAnchor>
  <xdr:twoCellAnchor>
    <xdr:from>
      <xdr:col>10</xdr:col>
      <xdr:colOff>802822</xdr:colOff>
      <xdr:row>10</xdr:row>
      <xdr:rowOff>95250</xdr:rowOff>
    </xdr:from>
    <xdr:to>
      <xdr:col>11</xdr:col>
      <xdr:colOff>241022</xdr:colOff>
      <xdr:row>10</xdr:row>
      <xdr:rowOff>505199</xdr:rowOff>
    </xdr:to>
    <xdr:sp macro="" textlink="">
      <xdr:nvSpPr>
        <xdr:cNvPr id="25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11375572" y="3129643"/>
          <a:ext cx="730879" cy="409949"/>
        </a:xfrm>
        <a:prstGeom prst="cloudCallou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149678</xdr:colOff>
      <xdr:row>11</xdr:row>
      <xdr:rowOff>789215</xdr:rowOff>
    </xdr:from>
    <xdr:to>
      <xdr:col>13</xdr:col>
      <xdr:colOff>1181441</xdr:colOff>
      <xdr:row>12</xdr:row>
      <xdr:rowOff>698051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4600464" y="4735286"/>
          <a:ext cx="1031763" cy="8205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382292</xdr:colOff>
      <xdr:row>12</xdr:row>
      <xdr:rowOff>556661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6" y="4857750"/>
          <a:ext cx="382292" cy="556661"/>
        </a:xfrm>
        <a:prstGeom prst="rect">
          <a:avLst/>
        </a:prstGeom>
      </xdr:spPr>
    </xdr:pic>
    <xdr:clientData/>
  </xdr:twoCellAnchor>
  <xdr:twoCellAnchor>
    <xdr:from>
      <xdr:col>13</xdr:col>
      <xdr:colOff>530679</xdr:colOff>
      <xdr:row>11</xdr:row>
      <xdr:rowOff>707571</xdr:rowOff>
    </xdr:from>
    <xdr:to>
      <xdr:col>13</xdr:col>
      <xdr:colOff>1261558</xdr:colOff>
      <xdr:row>12</xdr:row>
      <xdr:rowOff>205841</xdr:rowOff>
    </xdr:to>
    <xdr:sp macro="" textlink="">
      <xdr:nvSpPr>
        <xdr:cNvPr id="33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14981465" y="4653642"/>
          <a:ext cx="730879" cy="409949"/>
        </a:xfrm>
        <a:prstGeom prst="cloudCallou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353786</xdr:colOff>
      <xdr:row>11</xdr:row>
      <xdr:rowOff>299359</xdr:rowOff>
    </xdr:from>
    <xdr:to>
      <xdr:col>19</xdr:col>
      <xdr:colOff>1084665</xdr:colOff>
      <xdr:row>11</xdr:row>
      <xdr:rowOff>709308</xdr:rowOff>
    </xdr:to>
    <xdr:sp macro="" textlink="">
      <xdr:nvSpPr>
        <xdr:cNvPr id="38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22560643" y="4435930"/>
          <a:ext cx="730879" cy="409949"/>
        </a:xfrm>
        <a:prstGeom prst="cloudCallou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381000</xdr:colOff>
      <xdr:row>11</xdr:row>
      <xdr:rowOff>272143</xdr:rowOff>
    </xdr:from>
    <xdr:to>
      <xdr:col>20</xdr:col>
      <xdr:colOff>1111879</xdr:colOff>
      <xdr:row>11</xdr:row>
      <xdr:rowOff>682092</xdr:rowOff>
    </xdr:to>
    <xdr:sp macro="" textlink="">
      <xdr:nvSpPr>
        <xdr:cNvPr id="39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23880536" y="4218214"/>
          <a:ext cx="730879" cy="409949"/>
        </a:xfrm>
        <a:prstGeom prst="cloudCallou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ln>
                <a:noFill/>
              </a:ln>
              <a:solidFill>
                <a:sysClr val="windowText" lastClr="000000"/>
              </a:solidFill>
            </a:rPr>
            <a:t>3</a:t>
          </a:r>
          <a:endParaRPr lang="ru-RU" sz="1400" b="1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340178</xdr:colOff>
      <xdr:row>11</xdr:row>
      <xdr:rowOff>299357</xdr:rowOff>
    </xdr:from>
    <xdr:to>
      <xdr:col>21</xdr:col>
      <xdr:colOff>1071057</xdr:colOff>
      <xdr:row>11</xdr:row>
      <xdr:rowOff>709306</xdr:rowOff>
    </xdr:to>
    <xdr:sp macro="" textlink="">
      <xdr:nvSpPr>
        <xdr:cNvPr id="40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25132392" y="4245428"/>
          <a:ext cx="730879" cy="409949"/>
        </a:xfrm>
        <a:prstGeom prst="cloudCallou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ln>
                <a:noFill/>
              </a:ln>
              <a:solidFill>
                <a:sysClr val="windowText" lastClr="000000"/>
              </a:solidFill>
            </a:rPr>
            <a:t>4</a:t>
          </a:r>
          <a:endParaRPr lang="ru-RU" sz="1400" b="1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1238251</xdr:colOff>
      <xdr:row>10</xdr:row>
      <xdr:rowOff>326572</xdr:rowOff>
    </xdr:from>
    <xdr:to>
      <xdr:col>22</xdr:col>
      <xdr:colOff>1143878</xdr:colOff>
      <xdr:row>11</xdr:row>
      <xdr:rowOff>797553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26030465" y="3551465"/>
          <a:ext cx="1198306" cy="1382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149678</xdr:colOff>
      <xdr:row>10</xdr:row>
      <xdr:rowOff>544284</xdr:rowOff>
    </xdr:from>
    <xdr:to>
      <xdr:col>22</xdr:col>
      <xdr:colOff>531970</xdr:colOff>
      <xdr:row>11</xdr:row>
      <xdr:rowOff>189267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34571" y="3769177"/>
          <a:ext cx="382292" cy="556661"/>
        </a:xfrm>
        <a:prstGeom prst="rect">
          <a:avLst/>
        </a:prstGeom>
      </xdr:spPr>
    </xdr:pic>
    <xdr:clientData/>
  </xdr:twoCellAnchor>
  <xdr:twoCellAnchor>
    <xdr:from>
      <xdr:col>24</xdr:col>
      <xdr:colOff>95250</xdr:colOff>
      <xdr:row>9</xdr:row>
      <xdr:rowOff>693964</xdr:rowOff>
    </xdr:from>
    <xdr:to>
      <xdr:col>24</xdr:col>
      <xdr:colOff>1157739</xdr:colOff>
      <xdr:row>10</xdr:row>
      <xdr:rowOff>618163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28765500" y="2816678"/>
          <a:ext cx="1062489" cy="10263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217715</xdr:colOff>
      <xdr:row>10</xdr:row>
      <xdr:rowOff>204106</xdr:rowOff>
    </xdr:from>
    <xdr:to>
      <xdr:col>24</xdr:col>
      <xdr:colOff>513654</xdr:colOff>
      <xdr:row>10</xdr:row>
      <xdr:rowOff>570910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87965" y="3428999"/>
          <a:ext cx="295939" cy="366804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11</xdr:row>
      <xdr:rowOff>27214</xdr:rowOff>
    </xdr:from>
    <xdr:to>
      <xdr:col>16</xdr:col>
      <xdr:colOff>908250</xdr:colOff>
      <xdr:row>11</xdr:row>
      <xdr:rowOff>459214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32C0CE04-2B08-43BA-B257-F9E50E90F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5071" y="4163785"/>
          <a:ext cx="432000" cy="432000"/>
        </a:xfrm>
        <a:prstGeom prst="rect">
          <a:avLst/>
        </a:prstGeom>
      </xdr:spPr>
    </xdr:pic>
    <xdr:clientData/>
  </xdr:twoCellAnchor>
  <xdr:twoCellAnchor>
    <xdr:from>
      <xdr:col>15</xdr:col>
      <xdr:colOff>1156606</xdr:colOff>
      <xdr:row>10</xdr:row>
      <xdr:rowOff>68035</xdr:rowOff>
    </xdr:from>
    <xdr:to>
      <xdr:col>16</xdr:col>
      <xdr:colOff>1183821</xdr:colOff>
      <xdr:row>11</xdr:row>
      <xdr:rowOff>612321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 flipV="1">
          <a:off x="18192749" y="3292928"/>
          <a:ext cx="1319893" cy="14559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95250</xdr:colOff>
      <xdr:row>11</xdr:row>
      <xdr:rowOff>830036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20914179" y="3224893"/>
          <a:ext cx="1387928" cy="17417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789214</xdr:colOff>
      <xdr:row>10</xdr:row>
      <xdr:rowOff>217715</xdr:rowOff>
    </xdr:from>
    <xdr:to>
      <xdr:col>18</xdr:col>
      <xdr:colOff>1171506</xdr:colOff>
      <xdr:row>10</xdr:row>
      <xdr:rowOff>774376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03393" y="3442608"/>
          <a:ext cx="382292" cy="556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27"/>
  <sheetViews>
    <sheetView tabSelected="1" zoomScale="50" zoomScaleNormal="50" workbookViewId="0">
      <pane xSplit="4" ySplit="9" topLeftCell="M10" activePane="bottomRight" state="frozen"/>
      <selection pane="topRight" activeCell="F1" sqref="F1"/>
      <selection pane="bottomLeft" activeCell="A12" sqref="A12"/>
      <selection pane="bottomRight" activeCell="X15" sqref="X15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8" width="19.28515625" style="1" customWidth="1"/>
    <col min="9" max="20" width="19.28515625" style="10" customWidth="1"/>
    <col min="21" max="23" width="19.28515625" style="1" customWidth="1"/>
    <col min="24" max="26" width="19.28515625" style="10" customWidth="1"/>
    <col min="27" max="29" width="17.7109375" style="1" customWidth="1"/>
    <col min="30" max="16384" width="9.140625" style="1"/>
  </cols>
  <sheetData>
    <row r="1" spans="1:33" ht="30.75" customHeight="1" x14ac:dyDescent="0.25">
      <c r="A1" s="5"/>
      <c r="B1" s="58" t="s">
        <v>13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"/>
      <c r="AB1" s="5"/>
      <c r="AC1" s="5"/>
      <c r="AD1" s="5"/>
      <c r="AE1" s="5"/>
      <c r="AF1" s="5"/>
      <c r="AG1" s="5"/>
    </row>
    <row r="2" spans="1:33" s="10" customFormat="1" ht="30.75" customHeight="1" x14ac:dyDescent="0.25">
      <c r="B2" s="9"/>
      <c r="C2" s="63" t="s">
        <v>4</v>
      </c>
      <c r="D2" s="63"/>
      <c r="E2" s="63"/>
      <c r="F2" s="37" t="s">
        <v>5</v>
      </c>
      <c r="G2" s="9"/>
      <c r="H2" s="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9"/>
      <c r="V2" s="9"/>
      <c r="W2" s="9"/>
      <c r="X2" s="32"/>
      <c r="Y2" s="32"/>
      <c r="Z2" s="32"/>
    </row>
    <row r="3" spans="1:33" ht="15" customHeight="1" x14ac:dyDescent="0.25">
      <c r="A3" s="59"/>
      <c r="B3" s="59"/>
      <c r="C3" s="59"/>
      <c r="D3" s="59"/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2">
        <v>22</v>
      </c>
      <c r="AA3" s="13" t="str">
        <f>"Сумма, " &amp;F2</f>
        <v>Сумма, час</v>
      </c>
      <c r="AB3" s="13" t="str">
        <f>"ВПП max, " &amp;F2</f>
        <v>ВПП max, час</v>
      </c>
      <c r="AC3" s="13" t="str">
        <f>"ВПП min, " &amp;F2</f>
        <v>ВПП min, час</v>
      </c>
      <c r="AD3" s="5"/>
      <c r="AE3" s="5"/>
      <c r="AF3" s="5"/>
      <c r="AG3" s="5"/>
    </row>
    <row r="4" spans="1:33" x14ac:dyDescent="0.25">
      <c r="A4" s="50" t="str">
        <f>"Время," &amp;F2</f>
        <v>Время,час</v>
      </c>
      <c r="B4" s="62" t="str">
        <f>"Операции, " &amp;F2</f>
        <v>Операции, час</v>
      </c>
      <c r="C4" s="62"/>
      <c r="D4" s="18" t="s">
        <v>0</v>
      </c>
      <c r="E4" s="42">
        <v>0.01</v>
      </c>
      <c r="F4" s="42">
        <v>0.01</v>
      </c>
      <c r="G4" s="19"/>
      <c r="H4" s="42">
        <v>0.01</v>
      </c>
      <c r="I4" s="19"/>
      <c r="J4" s="19">
        <v>0.01</v>
      </c>
      <c r="K4" s="19"/>
      <c r="L4" s="42">
        <v>0.08</v>
      </c>
      <c r="M4" s="19">
        <v>0.01</v>
      </c>
      <c r="N4" s="19"/>
      <c r="O4" s="42">
        <v>0.01</v>
      </c>
      <c r="P4" s="19">
        <v>0.01</v>
      </c>
      <c r="Q4" s="19">
        <v>0.01</v>
      </c>
      <c r="R4" s="42">
        <v>0.01</v>
      </c>
      <c r="S4" s="19">
        <v>0.01</v>
      </c>
      <c r="T4" s="19">
        <v>0.01</v>
      </c>
      <c r="U4" s="19">
        <v>0.01</v>
      </c>
      <c r="V4" s="42">
        <v>0.01</v>
      </c>
      <c r="W4" s="19"/>
      <c r="X4" s="42">
        <v>0.01</v>
      </c>
      <c r="Y4" s="42"/>
      <c r="Z4" s="42">
        <v>0.02</v>
      </c>
      <c r="AA4" s="14">
        <f t="shared" ref="AA4:AA9" si="0">SUM(E4:Z4)</f>
        <v>0.24000000000000007</v>
      </c>
      <c r="AB4" s="51">
        <f>AA4+AA6+AA8</f>
        <v>3.899999999999999</v>
      </c>
      <c r="AC4" s="49">
        <f>AA5+AA7+AA9</f>
        <v>0.96000000000000019</v>
      </c>
      <c r="AD4" s="5"/>
      <c r="AE4" s="5"/>
      <c r="AF4" s="5"/>
      <c r="AG4" s="5"/>
    </row>
    <row r="5" spans="1:33" x14ac:dyDescent="0.25">
      <c r="A5" s="50"/>
      <c r="B5" s="62"/>
      <c r="C5" s="62"/>
      <c r="D5" s="18" t="s">
        <v>1</v>
      </c>
      <c r="E5" s="42">
        <v>0.01</v>
      </c>
      <c r="F5" s="42">
        <v>0.01</v>
      </c>
      <c r="G5" s="19"/>
      <c r="H5" s="42">
        <v>0.01</v>
      </c>
      <c r="I5" s="19"/>
      <c r="J5" s="19">
        <v>0.01</v>
      </c>
      <c r="K5" s="19"/>
      <c r="L5" s="42">
        <v>0.08</v>
      </c>
      <c r="M5" s="19">
        <v>0.01</v>
      </c>
      <c r="N5" s="19"/>
      <c r="O5" s="42">
        <v>0.01</v>
      </c>
      <c r="P5" s="19">
        <v>0.01</v>
      </c>
      <c r="Q5" s="19">
        <v>0.01</v>
      </c>
      <c r="R5" s="42">
        <v>0.01</v>
      </c>
      <c r="S5" s="19">
        <v>0.01</v>
      </c>
      <c r="T5" s="19">
        <v>0.01</v>
      </c>
      <c r="U5" s="19">
        <v>0.01</v>
      </c>
      <c r="V5" s="42">
        <v>0.01</v>
      </c>
      <c r="W5" s="19"/>
      <c r="X5" s="42">
        <v>0.01</v>
      </c>
      <c r="Y5" s="42"/>
      <c r="Z5" s="42">
        <v>0.02</v>
      </c>
      <c r="AA5" s="14">
        <f t="shared" si="0"/>
        <v>0.24000000000000007</v>
      </c>
      <c r="AB5" s="51"/>
      <c r="AC5" s="49"/>
      <c r="AD5" s="5"/>
      <c r="AE5" s="5"/>
      <c r="AF5" s="5"/>
      <c r="AG5" s="5"/>
    </row>
    <row r="6" spans="1:33" x14ac:dyDescent="0.25">
      <c r="A6" s="50"/>
      <c r="B6" s="54" t="str">
        <f>"Ожидания, " &amp;F2</f>
        <v>Ожидания, час</v>
      </c>
      <c r="C6" s="54"/>
      <c r="D6" s="16" t="s">
        <v>0</v>
      </c>
      <c r="E6" s="17"/>
      <c r="F6" s="43">
        <v>0.5</v>
      </c>
      <c r="G6" s="17"/>
      <c r="H6" s="43">
        <v>1</v>
      </c>
      <c r="I6" s="17"/>
      <c r="J6" s="17">
        <v>0.5</v>
      </c>
      <c r="K6" s="17"/>
      <c r="L6" s="43">
        <v>1</v>
      </c>
      <c r="M6" s="17"/>
      <c r="N6" s="17"/>
      <c r="O6" s="43">
        <v>0.3</v>
      </c>
      <c r="P6" s="17"/>
      <c r="Q6" s="17"/>
      <c r="R6" s="43">
        <v>0.01</v>
      </c>
      <c r="S6" s="17"/>
      <c r="T6" s="17">
        <v>0.01</v>
      </c>
      <c r="U6" s="17">
        <v>0.01</v>
      </c>
      <c r="V6" s="43">
        <v>0.01</v>
      </c>
      <c r="W6" s="17"/>
      <c r="X6" s="43">
        <v>0.02</v>
      </c>
      <c r="Y6" s="43"/>
      <c r="Z6" s="43">
        <v>0.05</v>
      </c>
      <c r="AA6" s="14">
        <f t="shared" si="0"/>
        <v>3.4099999999999988</v>
      </c>
      <c r="AB6" s="51"/>
      <c r="AC6" s="49"/>
      <c r="AD6" s="2"/>
      <c r="AE6" s="6"/>
      <c r="AF6" s="5"/>
      <c r="AG6" s="5"/>
    </row>
    <row r="7" spans="1:33" x14ac:dyDescent="0.25">
      <c r="A7" s="50"/>
      <c r="B7" s="54"/>
      <c r="C7" s="54"/>
      <c r="D7" s="16" t="s">
        <v>1</v>
      </c>
      <c r="E7" s="17"/>
      <c r="F7" s="43">
        <v>0.1</v>
      </c>
      <c r="G7" s="17"/>
      <c r="H7" s="43">
        <v>0.1</v>
      </c>
      <c r="I7" s="17"/>
      <c r="J7" s="17">
        <v>0.01</v>
      </c>
      <c r="K7" s="17"/>
      <c r="L7" s="43">
        <v>0.1</v>
      </c>
      <c r="M7" s="17"/>
      <c r="N7" s="17"/>
      <c r="O7" s="43">
        <v>0.1</v>
      </c>
      <c r="P7" s="17"/>
      <c r="Q7" s="17"/>
      <c r="R7" s="43">
        <v>0.01</v>
      </c>
      <c r="S7" s="17"/>
      <c r="T7" s="17">
        <v>0.01</v>
      </c>
      <c r="U7" s="17">
        <v>0.01</v>
      </c>
      <c r="V7" s="43">
        <v>0.01</v>
      </c>
      <c r="W7" s="17"/>
      <c r="X7" s="43">
        <v>0.01</v>
      </c>
      <c r="Y7" s="43"/>
      <c r="Z7" s="43">
        <v>0.01</v>
      </c>
      <c r="AA7" s="14">
        <f t="shared" si="0"/>
        <v>0.47000000000000008</v>
      </c>
      <c r="AB7" s="51"/>
      <c r="AC7" s="49"/>
      <c r="AD7" s="2"/>
      <c r="AE7" s="6"/>
      <c r="AF7" s="5"/>
      <c r="AG7" s="5"/>
    </row>
    <row r="8" spans="1:33" x14ac:dyDescent="0.25">
      <c r="A8" s="50"/>
      <c r="B8" s="55" t="str">
        <f>"Перемещения, " &amp;F2</f>
        <v>Перемещения, час</v>
      </c>
      <c r="C8" s="55"/>
      <c r="D8" s="20" t="s">
        <v>0</v>
      </c>
      <c r="E8" s="21"/>
      <c r="F8" s="21"/>
      <c r="G8" s="42">
        <v>0.1</v>
      </c>
      <c r="H8" s="21"/>
      <c r="I8" s="42">
        <v>0.1</v>
      </c>
      <c r="J8" s="21"/>
      <c r="K8" s="21">
        <v>0.01</v>
      </c>
      <c r="L8" s="21"/>
      <c r="M8" s="21"/>
      <c r="N8" s="21">
        <v>0.01</v>
      </c>
      <c r="O8" s="21"/>
      <c r="P8" s="21"/>
      <c r="Q8" s="21"/>
      <c r="R8" s="21"/>
      <c r="S8" s="21">
        <v>0.01</v>
      </c>
      <c r="T8" s="21"/>
      <c r="U8" s="21"/>
      <c r="V8" s="21"/>
      <c r="W8" s="21">
        <v>0.01</v>
      </c>
      <c r="X8" s="21"/>
      <c r="Y8" s="21">
        <v>0.01</v>
      </c>
      <c r="Z8" s="21"/>
      <c r="AA8" s="14">
        <f t="shared" si="0"/>
        <v>0.25000000000000006</v>
      </c>
      <c r="AB8" s="51"/>
      <c r="AC8" s="49"/>
      <c r="AD8" s="2"/>
      <c r="AE8" s="6"/>
      <c r="AF8" s="5"/>
      <c r="AG8" s="5"/>
    </row>
    <row r="9" spans="1:33" x14ac:dyDescent="0.25">
      <c r="A9" s="50"/>
      <c r="B9" s="55"/>
      <c r="C9" s="55"/>
      <c r="D9" s="20" t="s">
        <v>1</v>
      </c>
      <c r="E9" s="21"/>
      <c r="F9" s="21"/>
      <c r="G9" s="42">
        <v>0.1</v>
      </c>
      <c r="H9" s="21"/>
      <c r="I9" s="42">
        <v>0.1</v>
      </c>
      <c r="J9" s="21"/>
      <c r="K9" s="21">
        <v>0.01</v>
      </c>
      <c r="L9" s="21"/>
      <c r="M9" s="21"/>
      <c r="N9" s="21">
        <v>0.01</v>
      </c>
      <c r="O9" s="21"/>
      <c r="P9" s="21"/>
      <c r="Q9" s="21"/>
      <c r="R9" s="21"/>
      <c r="S9" s="21">
        <v>0.01</v>
      </c>
      <c r="T9" s="21"/>
      <c r="U9" s="21"/>
      <c r="V9" s="21"/>
      <c r="W9" s="21">
        <v>0.01</v>
      </c>
      <c r="X9" s="21"/>
      <c r="Y9" s="36">
        <v>0.01</v>
      </c>
      <c r="Z9" s="21"/>
      <c r="AA9" s="44">
        <f t="shared" si="0"/>
        <v>0.25000000000000006</v>
      </c>
      <c r="AB9" s="51"/>
      <c r="AC9" s="49"/>
      <c r="AD9" s="2"/>
      <c r="AE9" s="6"/>
      <c r="AF9" s="5"/>
      <c r="AG9" s="5"/>
    </row>
    <row r="10" spans="1:33" s="25" customFormat="1" ht="86.25" customHeight="1" x14ac:dyDescent="0.25">
      <c r="A10" s="60" t="s">
        <v>2</v>
      </c>
      <c r="B10" s="23">
        <v>1</v>
      </c>
      <c r="C10" s="52" t="s">
        <v>8</v>
      </c>
      <c r="D10" s="53"/>
      <c r="E10" s="38" t="s">
        <v>15</v>
      </c>
      <c r="F10" s="38" t="s">
        <v>16</v>
      </c>
      <c r="G10" s="24"/>
      <c r="H10" s="24"/>
      <c r="I10" s="24"/>
      <c r="J10" s="38" t="s">
        <v>14</v>
      </c>
      <c r="K10" s="24"/>
      <c r="L10" s="24"/>
      <c r="M10" s="24"/>
      <c r="N10" s="24"/>
      <c r="O10" s="24"/>
      <c r="P10" s="24"/>
      <c r="Q10" s="24"/>
      <c r="R10" s="40" t="s">
        <v>25</v>
      </c>
      <c r="S10" s="24"/>
      <c r="T10" s="24"/>
      <c r="U10" s="24"/>
      <c r="V10" s="24"/>
      <c r="W10" s="24"/>
      <c r="X10" s="46" t="s">
        <v>22</v>
      </c>
      <c r="Y10" s="47"/>
      <c r="Z10" s="24"/>
      <c r="AA10" s="35"/>
      <c r="AC10" s="26"/>
      <c r="AD10" s="26"/>
      <c r="AE10" s="26"/>
      <c r="AF10" s="26"/>
      <c r="AG10" s="26"/>
    </row>
    <row r="11" spans="1:33" s="25" customFormat="1" ht="71.25" customHeight="1" x14ac:dyDescent="0.25">
      <c r="A11" s="61"/>
      <c r="B11" s="23">
        <v>2</v>
      </c>
      <c r="C11" s="52" t="s">
        <v>7</v>
      </c>
      <c r="D11" s="53"/>
      <c r="E11" s="27"/>
      <c r="F11" s="28"/>
      <c r="G11" s="28"/>
      <c r="H11" s="38" t="s">
        <v>17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41" t="s">
        <v>23</v>
      </c>
    </row>
    <row r="12" spans="1:33" s="25" customFormat="1" ht="71.25" customHeight="1" x14ac:dyDescent="0.25">
      <c r="A12" s="61"/>
      <c r="B12" s="23">
        <v>3</v>
      </c>
      <c r="C12" s="52" t="s">
        <v>9</v>
      </c>
      <c r="D12" s="53"/>
      <c r="E12" s="27"/>
      <c r="F12" s="28"/>
      <c r="G12" s="28"/>
      <c r="H12" s="28"/>
      <c r="I12" s="28"/>
      <c r="J12" s="28"/>
      <c r="K12" s="28"/>
      <c r="L12" s="38" t="s">
        <v>18</v>
      </c>
      <c r="M12" s="39" t="s">
        <v>19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33" s="25" customFormat="1" ht="71.25" customHeight="1" x14ac:dyDescent="0.25">
      <c r="A13" s="61"/>
      <c r="B13" s="23">
        <v>4</v>
      </c>
      <c r="C13" s="52" t="s">
        <v>24</v>
      </c>
      <c r="D13" s="53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38" t="s">
        <v>18</v>
      </c>
      <c r="P13" s="40" t="s">
        <v>20</v>
      </c>
      <c r="Q13" s="28"/>
      <c r="R13" s="28"/>
      <c r="S13" s="28"/>
      <c r="T13" s="40" t="s">
        <v>26</v>
      </c>
      <c r="U13" s="40" t="s">
        <v>27</v>
      </c>
      <c r="V13" s="40" t="s">
        <v>21</v>
      </c>
      <c r="W13" s="45"/>
      <c r="X13" s="28"/>
      <c r="Y13" s="28"/>
      <c r="Z13" s="28"/>
    </row>
    <row r="14" spans="1:33" s="25" customFormat="1" ht="71.25" customHeight="1" x14ac:dyDescent="0.25">
      <c r="A14" s="61"/>
      <c r="B14" s="23"/>
      <c r="C14" s="52"/>
      <c r="D14" s="53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5"/>
      <c r="R14" s="40"/>
      <c r="S14" s="40"/>
      <c r="T14" s="28"/>
      <c r="U14" s="28"/>
      <c r="V14" s="28"/>
      <c r="W14" s="28"/>
      <c r="X14" s="28"/>
      <c r="Y14" s="28"/>
      <c r="Z14" s="28"/>
    </row>
    <row r="15" spans="1:33" s="25" customFormat="1" ht="71.25" customHeight="1" x14ac:dyDescent="0.25">
      <c r="A15" s="61"/>
      <c r="B15" s="23"/>
      <c r="C15" s="52"/>
      <c r="D15" s="53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33" s="25" customFormat="1" ht="71.25" customHeight="1" x14ac:dyDescent="0.25">
      <c r="A16" s="61"/>
      <c r="B16" s="23"/>
      <c r="C16" s="52"/>
      <c r="D16" s="53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8" spans="1:26" ht="15" customHeight="1" x14ac:dyDescent="0.25">
      <c r="A18" s="5"/>
      <c r="B18" s="3" t="s">
        <v>3</v>
      </c>
      <c r="C18" s="56" t="s">
        <v>6</v>
      </c>
      <c r="D18" s="56"/>
      <c r="E18" s="56"/>
      <c r="F18" s="56"/>
      <c r="G18" s="5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5"/>
      <c r="V18" s="15"/>
      <c r="W18" s="15"/>
      <c r="X18" s="15"/>
      <c r="Y18" s="15"/>
      <c r="Z18" s="15"/>
    </row>
    <row r="19" spans="1:26" ht="23.25" customHeight="1" x14ac:dyDescent="0.25">
      <c r="A19" s="5"/>
      <c r="B19" s="7">
        <v>1</v>
      </c>
      <c r="C19" s="57" t="s">
        <v>10</v>
      </c>
      <c r="D19" s="57"/>
      <c r="E19" s="57"/>
      <c r="F19" s="57"/>
      <c r="G19" s="57"/>
      <c r="H19" s="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6"/>
      <c r="V19" s="6"/>
      <c r="W19" s="6"/>
      <c r="X19" s="11"/>
      <c r="Y19" s="11"/>
      <c r="Z19" s="11"/>
    </row>
    <row r="20" spans="1:26" ht="30" customHeight="1" x14ac:dyDescent="0.25">
      <c r="A20" s="5"/>
      <c r="B20" s="7">
        <v>2</v>
      </c>
      <c r="C20" s="57" t="s">
        <v>28</v>
      </c>
      <c r="D20" s="57"/>
      <c r="E20" s="57"/>
      <c r="F20" s="57"/>
      <c r="G20" s="57"/>
      <c r="H20" s="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"/>
      <c r="V20" s="6"/>
      <c r="W20" s="6"/>
      <c r="X20" s="11"/>
      <c r="Y20" s="11"/>
      <c r="Z20" s="11"/>
    </row>
    <row r="21" spans="1:26" ht="36.75" customHeight="1" x14ac:dyDescent="0.25">
      <c r="A21" s="5"/>
      <c r="B21" s="7">
        <v>3</v>
      </c>
      <c r="C21" s="57" t="s">
        <v>11</v>
      </c>
      <c r="D21" s="57"/>
      <c r="E21" s="57"/>
      <c r="F21" s="57"/>
      <c r="G21" s="57"/>
      <c r="H21" s="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"/>
      <c r="W21" s="6"/>
      <c r="X21" s="11"/>
      <c r="Y21" s="11"/>
      <c r="Z21" s="11"/>
    </row>
    <row r="22" spans="1:26" ht="39.75" customHeight="1" x14ac:dyDescent="0.25">
      <c r="A22" s="5"/>
      <c r="B22" s="31">
        <v>4</v>
      </c>
      <c r="C22" s="57" t="s">
        <v>12</v>
      </c>
      <c r="D22" s="57"/>
      <c r="E22" s="57"/>
      <c r="F22" s="57"/>
      <c r="G22" s="57"/>
      <c r="H22" s="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"/>
      <c r="W22" s="6"/>
      <c r="X22" s="11"/>
      <c r="Y22" s="11"/>
      <c r="Z22" s="11"/>
    </row>
    <row r="23" spans="1:26" ht="15" customHeight="1" x14ac:dyDescent="0.25">
      <c r="A23" s="5"/>
      <c r="B23" s="11"/>
      <c r="C23" s="48"/>
      <c r="D23" s="48"/>
      <c r="E23" s="48"/>
      <c r="F23" s="48"/>
      <c r="G23" s="48"/>
      <c r="H23" s="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"/>
      <c r="W23" s="6"/>
      <c r="X23" s="11"/>
      <c r="Y23" s="11"/>
      <c r="Z23" s="11"/>
    </row>
    <row r="24" spans="1:26" x14ac:dyDescent="0.25">
      <c r="A24" s="5"/>
      <c r="B24" s="11"/>
      <c r="C24" s="48"/>
      <c r="D24" s="48"/>
      <c r="E24" s="48"/>
      <c r="F24" s="48"/>
      <c r="G24" s="48"/>
      <c r="H24" s="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"/>
      <c r="W24" s="6"/>
      <c r="X24" s="11"/>
      <c r="Y24" s="11"/>
      <c r="Z24" s="11"/>
    </row>
    <row r="25" spans="1:26" ht="16.5" customHeight="1" x14ac:dyDescent="0.25">
      <c r="A25" s="5"/>
      <c r="B25" s="11"/>
      <c r="C25" s="48"/>
      <c r="D25" s="48"/>
      <c r="E25" s="48"/>
      <c r="F25" s="48"/>
      <c r="G25" s="48"/>
      <c r="H25" s="6"/>
      <c r="I25" s="3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"/>
      <c r="W25" s="6"/>
      <c r="X25" s="11"/>
      <c r="Y25" s="11"/>
      <c r="Z25" s="11"/>
    </row>
    <row r="26" spans="1:26" x14ac:dyDescent="0.25">
      <c r="B26" s="11"/>
      <c r="C26" s="48"/>
      <c r="D26" s="48"/>
      <c r="E26" s="48"/>
      <c r="F26" s="48"/>
      <c r="G26" s="48"/>
      <c r="H26" s="33"/>
      <c r="U26" s="11"/>
    </row>
    <row r="27" spans="1:26" x14ac:dyDescent="0.25">
      <c r="B27" s="11"/>
      <c r="C27" s="48"/>
      <c r="D27" s="48"/>
      <c r="E27" s="48"/>
      <c r="F27" s="48"/>
      <c r="G27" s="4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1"/>
      <c r="V27" s="8"/>
      <c r="W27" s="8"/>
      <c r="X27" s="8"/>
      <c r="Y27" s="8"/>
      <c r="Z27" s="8"/>
    </row>
  </sheetData>
  <sheetProtection formatCells="0" formatColumns="0" formatRows="0"/>
  <mergeCells count="27">
    <mergeCell ref="B1:Z1"/>
    <mergeCell ref="A3:D3"/>
    <mergeCell ref="A10:A16"/>
    <mergeCell ref="B4:C5"/>
    <mergeCell ref="C2:E2"/>
    <mergeCell ref="C20:G20"/>
    <mergeCell ref="C21:G21"/>
    <mergeCell ref="C22:G22"/>
    <mergeCell ref="C13:D13"/>
    <mergeCell ref="C14:D14"/>
    <mergeCell ref="C15:D15"/>
    <mergeCell ref="C27:G27"/>
    <mergeCell ref="AC4:AC9"/>
    <mergeCell ref="A4:A9"/>
    <mergeCell ref="C23:G23"/>
    <mergeCell ref="C24:G24"/>
    <mergeCell ref="AB4:AB9"/>
    <mergeCell ref="C16:D16"/>
    <mergeCell ref="C10:D10"/>
    <mergeCell ref="C11:D11"/>
    <mergeCell ref="C12:D12"/>
    <mergeCell ref="C25:G25"/>
    <mergeCell ref="C26:G26"/>
    <mergeCell ref="B6:C7"/>
    <mergeCell ref="B8:C9"/>
    <mergeCell ref="C18:G18"/>
    <mergeCell ref="C19:G19"/>
  </mergeCells>
  <conditionalFormatting sqref="E15:Z16 G10:I10 E11:G11 I11:Z11 E12:K12 N12:Z12 E13:N13 E14:P14 R14:Z14 K10:W10 P13:Z13 Z10:Z11">
    <cfRule type="notContainsBlanks" dxfId="23" priority="28">
      <formula>LEN(TRIM(E10))&gt;0</formula>
    </cfRule>
  </conditionalFormatting>
  <conditionalFormatting sqref="B15:Z16 B10:D10 G10:I10 B11:G11 I11:Z11 B12:K12 N12:Z12 B13:N13 B14:P14 R14:Z14 K10:W10 P13:Z13 Z10:Z11">
    <cfRule type="expression" dxfId="22" priority="27">
      <formula>MOD(ROW($B10),2)=0</formula>
    </cfRule>
  </conditionalFormatting>
  <conditionalFormatting sqref="AA10">
    <cfRule type="notContainsBlanks" dxfId="21" priority="8">
      <formula>LEN(TRIM(AA10))&gt;0</formula>
    </cfRule>
  </conditionalFormatting>
  <conditionalFormatting sqref="AA10">
    <cfRule type="expression" dxfId="20" priority="7">
      <formula>MOD(ROW($B10),2)=0</formula>
    </cfRule>
  </conditionalFormatting>
  <conditionalFormatting sqref="E10">
    <cfRule type="notContainsBlanks" dxfId="19" priority="24">
      <formula>LEN(TRIM(E10))&gt;0</formula>
    </cfRule>
  </conditionalFormatting>
  <conditionalFormatting sqref="E10">
    <cfRule type="expression" dxfId="18" priority="23">
      <formula>MOD(ROW($B10),2)=0</formula>
    </cfRule>
  </conditionalFormatting>
  <conditionalFormatting sqref="F10">
    <cfRule type="notContainsBlanks" dxfId="17" priority="22">
      <formula>LEN(TRIM(F10))&gt;0</formula>
    </cfRule>
  </conditionalFormatting>
  <conditionalFormatting sqref="F10">
    <cfRule type="expression" dxfId="16" priority="21">
      <formula>MOD(ROW($B10),2)=0</formula>
    </cfRule>
  </conditionalFormatting>
  <conditionalFormatting sqref="H11">
    <cfRule type="notContainsBlanks" dxfId="15" priority="20">
      <formula>LEN(TRIM(H11))&gt;0</formula>
    </cfRule>
  </conditionalFormatting>
  <conditionalFormatting sqref="H11">
    <cfRule type="expression" dxfId="14" priority="19">
      <formula>MOD(ROW($B11),2)=0</formula>
    </cfRule>
  </conditionalFormatting>
  <conditionalFormatting sqref="J10">
    <cfRule type="notContainsBlanks" dxfId="13" priority="18">
      <formula>LEN(TRIM(J10))&gt;0</formula>
    </cfRule>
  </conditionalFormatting>
  <conditionalFormatting sqref="J10">
    <cfRule type="expression" dxfId="12" priority="17">
      <formula>MOD(ROW($B10),2)=0</formula>
    </cfRule>
  </conditionalFormatting>
  <conditionalFormatting sqref="L12">
    <cfRule type="notContainsBlanks" dxfId="11" priority="16">
      <formula>LEN(TRIM(L12))&gt;0</formula>
    </cfRule>
  </conditionalFormatting>
  <conditionalFormatting sqref="L12">
    <cfRule type="expression" dxfId="10" priority="15">
      <formula>MOD(ROW($B12),2)=0</formula>
    </cfRule>
  </conditionalFormatting>
  <conditionalFormatting sqref="M12">
    <cfRule type="notContainsBlanks" dxfId="9" priority="14">
      <formula>LEN(TRIM(M12))&gt;0</formula>
    </cfRule>
  </conditionalFormatting>
  <conditionalFormatting sqref="M12">
    <cfRule type="expression" dxfId="8" priority="13">
      <formula>MOD(ROW($B12),2)=0</formula>
    </cfRule>
  </conditionalFormatting>
  <conditionalFormatting sqref="O13">
    <cfRule type="notContainsBlanks" dxfId="7" priority="12">
      <formula>LEN(TRIM(O13))&gt;0</formula>
    </cfRule>
  </conditionalFormatting>
  <conditionalFormatting sqref="O13">
    <cfRule type="expression" dxfId="6" priority="11">
      <formula>MOD(ROW($B13),2)=0</formula>
    </cfRule>
  </conditionalFormatting>
  <conditionalFormatting sqref="Q14">
    <cfRule type="notContainsBlanks" dxfId="5" priority="10">
      <formula>LEN(TRIM(Q14))&gt;0</formula>
    </cfRule>
  </conditionalFormatting>
  <conditionalFormatting sqref="Q14">
    <cfRule type="expression" dxfId="4" priority="9">
      <formula>MOD(ROW($B14),2)=0</formula>
    </cfRule>
  </conditionalFormatting>
  <conditionalFormatting sqref="Y10">
    <cfRule type="notContainsBlanks" dxfId="3" priority="4">
      <formula>LEN(TRIM(Y10))&gt;0</formula>
    </cfRule>
  </conditionalFormatting>
  <conditionalFormatting sqref="Y10">
    <cfRule type="expression" dxfId="2" priority="3">
      <formula>MOD(ROW($B10),2)=0</formula>
    </cfRule>
  </conditionalFormatting>
  <conditionalFormatting sqref="X10">
    <cfRule type="notContainsBlanks" dxfId="1" priority="2">
      <formula>LEN(TRIM(X10))&gt;0</formula>
    </cfRule>
  </conditionalFormatting>
  <conditionalFormatting sqref="X10">
    <cfRule type="expression" dxfId="0" priority="1">
      <formula>MOD(ROW($B10),2)=0</formula>
    </cfRule>
  </conditionalFormatting>
  <pageMargins left="0.23622047244094488" right="0.23622047244094488" top="0.3543307086614173" bottom="0.3543307086614173" header="0" footer="0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Целевое состояние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Квитко</cp:lastModifiedBy>
  <cp:revision/>
  <cp:lastPrinted>2021-09-13T05:28:05Z</cp:lastPrinted>
  <dcterms:created xsi:type="dcterms:W3CDTF">2020-03-13T09:33:55Z</dcterms:created>
  <dcterms:modified xsi:type="dcterms:W3CDTF">2022-11-16T08:40:18Z</dcterms:modified>
  <cp:category/>
  <cp:contentStatus/>
</cp:coreProperties>
</file>